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4085"/>
  </bookViews>
  <sheets>
    <sheet name="Sheet1" sheetId="1" r:id="rId1"/>
    <sheet name="Sheet2" sheetId="2" r:id="rId2"/>
    <sheet name="Sheet3" sheetId="3" r:id="rId3"/>
  </sheets>
  <definedNames>
    <definedName name="_xlnm.Print_Titles" localSheetId="0">Sheet1!$3:$5</definedName>
  </definedNames>
  <calcPr calcId="144525"/>
</workbook>
</file>

<file path=xl/sharedStrings.xml><?xml version="1.0" encoding="utf-8"?>
<sst xmlns="http://schemas.openxmlformats.org/spreadsheetml/2006/main" count="441">
  <si>
    <t>云南省临沧市凤庆县2022年巩固拓展脱贫攻坚成果和乡村振兴项目计划表</t>
  </si>
  <si>
    <t>项目类别及名称</t>
  </si>
  <si>
    <t>项目个数</t>
  </si>
  <si>
    <t>建设性质</t>
  </si>
  <si>
    <t>建设规模</t>
  </si>
  <si>
    <t>主要建设内容</t>
  </si>
  <si>
    <t>建设地点</t>
  </si>
  <si>
    <t>建设年度</t>
  </si>
  <si>
    <t>项目预算投资（万元）</t>
  </si>
  <si>
    <t>牵头单位</t>
  </si>
  <si>
    <t>形成集体资产（经、公、国）</t>
  </si>
  <si>
    <t>绩效目标</t>
  </si>
  <si>
    <t>备注</t>
  </si>
  <si>
    <t>单位</t>
  </si>
  <si>
    <t>数量</t>
  </si>
  <si>
    <t>小  计</t>
  </si>
  <si>
    <t>1.财政衔接资金</t>
  </si>
  <si>
    <t>其他财政资金</t>
  </si>
  <si>
    <t>5.业主投资</t>
  </si>
  <si>
    <t>2.涉农整合资金</t>
  </si>
  <si>
    <t>3.行业部门资金</t>
  </si>
  <si>
    <t>4.帮扶资金</t>
  </si>
  <si>
    <t>合  计</t>
  </si>
  <si>
    <t>——</t>
  </si>
  <si>
    <t>一、特色产业发展工程</t>
  </si>
  <si>
    <t>（一）生产基地项目</t>
  </si>
  <si>
    <t>1.特色种植基地</t>
  </si>
  <si>
    <t>万亩</t>
  </si>
  <si>
    <t>1.1凤庆县2022年烤烟产业发展项目</t>
  </si>
  <si>
    <t>新建</t>
  </si>
  <si>
    <t>新建营盘镇、诗礼乡、新华乡密集式烤烟房135座，新建8个乡镇的果蔬烘干机223座，对10个乡镇的597座老旧烤烟房进行维修，并配备建设9个点的烤房外电建设，确保完成2022年20000亩烤烟种植。</t>
  </si>
  <si>
    <t>凤庆县9个种烟乡镇</t>
  </si>
  <si>
    <t>2022年</t>
  </si>
  <si>
    <t>县地方产业服务中心、县乡村振兴局</t>
  </si>
  <si>
    <t>经营性</t>
  </si>
  <si>
    <t>已明确</t>
  </si>
  <si>
    <t>1.2凤庆县滇红第一村乡村振兴示范园（田园综合体）建设项目（茶花产业苗圃培育基地建设）</t>
  </si>
  <si>
    <t>围绕“绿水青山，就是金山银山”理念，实施旅游带动战略，发展田园综合体项目，新建茶花产业苗圃培育基地200亩，配套茶花种植水利基础设施（φ100管道安装7.6公里，灌溉沉淀坝、沟、池1.2公里，300m³水池建设1个，200m³水池建设1个，100m³水池建设1个）。</t>
  </si>
  <si>
    <t>凤山镇</t>
  </si>
  <si>
    <t>县乡村振兴局</t>
  </si>
  <si>
    <t>1.3凤庆县核桃基地提质增效（核桃产业示范园）建设项目</t>
  </si>
  <si>
    <t>以“村集体+农户”方式实施实施核桃提质增效示范基地（标准化核桃产业示范园）5万亩，带动50万亩。</t>
  </si>
  <si>
    <t>凤庆县13个乡镇</t>
  </si>
  <si>
    <t>县林草局</t>
  </si>
  <si>
    <t>1.4小湾镇三水村干海子五位一体乡村振兴示范项目</t>
  </si>
  <si>
    <t>以“村集体+农户”方式实施干海自然村栽植茶花1200棵，林下中草药种植发展黄精500亩，配套完善相关附属设施。</t>
  </si>
  <si>
    <t>小湾镇</t>
  </si>
  <si>
    <t>1.5腰街乡腰街村易地扶贫搬迁后续产业扶持项目</t>
  </si>
  <si>
    <t>新建蔬菜大棚2500平方米及配套设施，改造建设有机生态茶园250亩。</t>
  </si>
  <si>
    <t>腰街乡</t>
  </si>
  <si>
    <t>1.6新华乡紫薇村易地扶贫搬迁后续产业扶持项目</t>
  </si>
  <si>
    <t>结合易地扶贫搬迁点后续产业发展和苗族产业特色，紫薇村为传承保护和发展苗族织布刺绣手工艺，拓宽群众增收渠道。项目计划整合其它资金，种植工业大麻450亩、新建浆洗房15平方米、改造纺织加工房30平方米、制作手工纺车6台、购置缝纫机2台。</t>
  </si>
  <si>
    <t>新华乡</t>
  </si>
  <si>
    <t>1.7小湾镇三水村干海自然村农户产业提升项目</t>
  </si>
  <si>
    <t>统筹整合干海自然村10户群众土地、劳动力、种植技术等各类资源，发动群众发展产业。1、实施茶叶提质增效50亩；2、发展林下中草药产业，种植黄精20亩，重楼5亩。项目可带动干海自然村10户42人产业发展，每年增收20万元，户年均纯收入可增收20000元。</t>
  </si>
  <si>
    <t>1.8勐佑镇中和村仕觉山五位一体乡村振兴示范点建设项目</t>
  </si>
  <si>
    <t>结合巩固脱贫攻坚成果和乡村振兴示范点建设，发展勐佑镇乡村旅游项目，完善中和村仕觉山自然村的各项旅游产业和脱贫攻坚补短板基础设施。需生态茶基地建设项目，对2000亩高标准生态茶园进行管护，配套安装黄蓝板、杀虫灯、购买有机肥，配套开挖产业步道5Km，沿路配套建设晾茶房，产业用水设施等。</t>
  </si>
  <si>
    <t>勐佑镇</t>
  </si>
  <si>
    <t>公益性</t>
  </si>
  <si>
    <t>1.9勐佑镇勐佑村大寨五位一体乡村振兴示范点建设项目</t>
  </si>
  <si>
    <t>结合巩固脱贫攻坚成果和乡村振兴示范点建设，发展勐佑镇乡村旅游项目，完善勐佑村大计划建设自然村微景观项目1个，对自然村内6口古井、4棵古树进行保护性开发；生态茶基地建设项目，建设2000亩高标准生态茶园的管护产业路5km、产业用水设施1件、排污管道8km等设施。</t>
  </si>
  <si>
    <t>1.10凤庆县中草药产业园建设项目</t>
  </si>
  <si>
    <t>1.种植基地：以凤庆高海拔2000米区域新华乡、腰街乡、小湾镇区域建立滇龙胆规范化种植示范基地1.5万亩，在大寺乡、小湾镇海拔1700～3000米区域建立滇黄精种植示范基地3万亩，在郭大寨、小湾镇海拔2000米以上区域建立板蓝根种植示范基地1.5万亩；2.加工厂房：项目总占地面积78亩，其中70亩为种植示范区，试验种植区、良种培育区、药膳体验区以及中药采摘区，8亩为建设加工厂房、办公区、产品示范区等硬件设施用地。</t>
  </si>
  <si>
    <t>洛党镇</t>
  </si>
  <si>
    <t>2.特色养殖基地</t>
  </si>
  <si>
    <t>个</t>
  </si>
  <si>
    <t>2.1大寺乡岔河村三岔河自然村产业发展项目</t>
  </si>
  <si>
    <t>1.建设三岔河自然村大桥组禹家窝3米宽水泥硬板路350米1000平方米；2.在三岔河自然村发展林下魔芋种植200亩，每亩补助500.00元；3.在营盘自然村建设林下土鸡养殖示范基地20亩，养殖土鸡2000羽，并给予围栏、圈舍等设施建设奖补资金500元/亩，土鸡养殖饲料奖补资金30元/羽；</t>
  </si>
  <si>
    <t>大寺乡</t>
  </si>
  <si>
    <t>2.2雪山镇新联村壮大村集体经济项目</t>
  </si>
  <si>
    <t>新联村计划由村集体牵头组建种养殖合作社1个，新建肉牛养殖厂房500平方米（产权归村集体所有）。动员脱贫户入股合作社，入社农户在合作社指导下开展肉牛养殖、圈舍修建（改扩建）、饲草种植等，以先建后补方式进行肉牛养殖、圈舍修建（改扩建）、饲草种植补贴，补贴标准为：肉牛养殖补贴200元/头，圈舍修建（改扩建）补贴300元/平方米，巨菌草种植补贴300元/亩。合作社与养牛农户建立合作关系，采取订单收购方式销售，村集体从销售收入中获得集体经济收入。</t>
  </si>
  <si>
    <t>雪山镇</t>
  </si>
  <si>
    <t>2.3三岔河镇松花村种草养畜项目</t>
  </si>
  <si>
    <t>项目采取＂合作社+农户＂模式，合作社负责提供肉牛及养殖技术，由农户进行托养，养殖数量30头以上；种植巨菌草200亩。</t>
  </si>
  <si>
    <t>三岔河镇</t>
  </si>
  <si>
    <t>2.4三岔河镇棉花林村种草养畜项目</t>
  </si>
  <si>
    <t>项目采取＂合作社+农户＂模式，合作社负责提供肉牛及养殖技术，由农户进行托养，养殖数量30头以上；种植巨菌草150亩。</t>
  </si>
  <si>
    <t>2.5营盘镇肉牛饲草种植项目</t>
  </si>
  <si>
    <t>结合营盘大乃坝养牛项目，带动营盘镇忙帮村、秀塘村、营盘村、景杏村、贺费村种植1万亩青贮玉米，年产4万吨。</t>
  </si>
  <si>
    <t>营盘镇</t>
  </si>
  <si>
    <t>3.水产养殖基地</t>
  </si>
  <si>
    <t>4.林草产业基地</t>
  </si>
  <si>
    <t>亩</t>
  </si>
  <si>
    <t>4.1凤庆县2022年林下产业发展项目</t>
  </si>
  <si>
    <t>建设林下产业建设示范基地3万亩，其中：诗礼乡0.3万亩、鲁史镇0.4万亩、新华乡0.2万亩、大寺乡0.3万亩、勐佑镇0.3万亩、凤山镇0.1万亩、小湾镇0.2万亩、腰街乡0.2万亩、洛党镇0.1万亩、雪山镇0.3万亩、三岔河镇0.2万亩、营盘镇0.2万亩、郭大寨乡0.2万亩。</t>
  </si>
  <si>
    <t>县林草局、县乡村振兴局</t>
  </si>
  <si>
    <t>4.2洛党镇红花油茶抚育管护项目</t>
  </si>
  <si>
    <t>以“村集体+农户”方式实施在洛党镇实施红花油茶抚育管护500亩，补助200元/亩。</t>
  </si>
  <si>
    <t>4.3勐佑镇棕园村和平片区乡村振兴示范点桃树种植项目</t>
  </si>
  <si>
    <t>以“村集体+农户”方式实施在勐佑镇棕园村种植桃子10000株，奖补50元/株。</t>
  </si>
  <si>
    <t>4.4洛党镇箐头村茶花种植项目</t>
  </si>
  <si>
    <t>在箐头自然村栽植茶花等特色树种265株及其他旅游配套设施等，打造箐头自然村乡村旅游示范点。</t>
  </si>
  <si>
    <t>县民宗局</t>
  </si>
  <si>
    <t>4.5勐佑镇新林村产业振兴示范点建设项目</t>
  </si>
  <si>
    <t>在勐佑镇发展林下产业800亩，奖补500元/亩，增加群众收入。</t>
  </si>
  <si>
    <t>4.6凤庆县核桃有害生物防控示范基地建设项目</t>
  </si>
  <si>
    <t>建成核桃病虫鼠害绿色防控标准化示范基地10万亩,带动核桃病虫鼠害绿色防控基地17万亩。</t>
  </si>
  <si>
    <t>4.7凤庆县2022年国有林场建设项目</t>
  </si>
  <si>
    <t>建设桂花树林场林下产业200亩，并配套相关设施。</t>
  </si>
  <si>
    <t>5.休闲农业和乡村旅游基地</t>
  </si>
  <si>
    <t>项</t>
  </si>
  <si>
    <t>5.1洛党镇洛党村前后营自然村民族团结示范村建设项目</t>
  </si>
  <si>
    <t>发展乡村旅游产业，建设中心广场750平方米，农旅结合亲子研学基地配套基础设施建设,安装污水管道1.2公里，建设自然村公共厕所1座，建设宣传长廊37.5平方米等</t>
  </si>
  <si>
    <t>5.2营盘镇勐统村帮景自然村打造彝族支系俐侎人特色旅游乡村振兴示范点项目</t>
  </si>
  <si>
    <t>发展特色乡村旅游，建设1.5米高护栏300平方米，硬化1.5米宽林间步道500米，铺设φ20PVC管排水管道400米并配套附属排水设施等。</t>
  </si>
  <si>
    <t>5.3凤庆县2022年扶持壮大
村级集体经济项目(凤庆滇红第一村茶旅民宿建设)</t>
  </si>
  <si>
    <t>新建凤庆滇红第一村茶旅民宿6887.77㎡，由项目所涉落星村、大有村、东山村、麦地村、清水河村、白腊村、凤云村、水源村、瓦屋村、西密村、凤凰村、古平村、河边村、金鸡村、金马村、老道箐村、力马柯村、团结村、犀牛村、新塘村、沿河村、永发村、诗礼村、永复村、禄丰村、孔兴村、三合村、乐平村、古墨村、函关村、水箐村、东山村、上寨村、象塘村、平村、红塘村、鲁史村、武伟村、沙帽村、腰街村等40个村委托凤庆县旅游产业投资开发有限责任公司运营管理。</t>
  </si>
  <si>
    <t>县委组织部、县农业农村局、县财政局</t>
  </si>
  <si>
    <t>5.4诗礼乡清华村沿河自然村五位一体建设项目</t>
  </si>
  <si>
    <t>依托资源优势，做好山水文章，保护好传统村落、特色民居，把沿河自然村打造成生态旅游目的地，发展乡村旅游，拓宽村集体、群众增收渠道。1.建设石板路4000平方米，火山石石板道路500平方米，跨河人行步道3座；2.修复2km破损路面及侧沟，做好沿路村庄导入；3.治理河道2千米，提升人居环境。4.搭建露营平台及休闲树屋4座60平方米；5.发展建设特色民宿、民居4户；6.发展林下经济，林下中草药龙胆草80亩、林下蔬菜5亩、林下养殖10亩等；7.提升完善茶叶初制所功能布局，对沿河小组周边2000亩茶园进行有效管护，做好有机无公害认证。</t>
  </si>
  <si>
    <t>诗礼乡</t>
  </si>
  <si>
    <t>5.5小湾镇锦秀村七尊者五位一体乡村振兴示范项目</t>
  </si>
  <si>
    <t>依托乡村旅游发展，配套完善相关设施：古茶树群落步道建设2公里，新建日处理规模15m3的污水处理设施一座，村内道路硬化450米。</t>
  </si>
  <si>
    <t>5.6小湾镇蕨菜村大平田五位一体乡村振兴示范项目</t>
  </si>
  <si>
    <t>发展乡村旅游项目，建设完善旅游基础设施：建设生态停车场2000㎡，建设移动售卖亭80平方米，垂钓露营基地（陆上简易钓台、水上垂钓平台、钓棚）1000㎡，建设观光步道、栈道500平方米，种植百香果等经济作物80亩，产业道路硬化7000平方米，并设置排洪防洪沟渠。</t>
  </si>
  <si>
    <t>5.7洛党镇鹿鸣村立宽五位一体乡村振兴示范点建设项目</t>
  </si>
  <si>
    <t>项目计划建设完善鹿鸣村立宽自然村柑桔采摘体验园基础设施，对采摘园服务中心进行场地整平，建设售卖亭5座、660米混凝土路、966米青石板人行道铺设及观光栈道，新建小型灌溉水坝1座，新建60平方米木质结构长廊，新建50平方米公厕1个，配套观景台等基础设施。结合项目建设，并健全完善党组织领导下的各类制度和组织生活制度。</t>
  </si>
  <si>
    <t>5.8大寺乡德乐村大河绿野迷踪茶旅融合产业发展项目（沪滇协作项目）</t>
  </si>
  <si>
    <t>在大寺乡德乐村投入1000万元实施大河绿野迷踪茶旅融合产业发展项目。建设内容：1.投入100万元建设绿野迷踪“茶迷”主题园。对原有台地茶园进行生态移植改造，种植樱桃等高海拔水果、花卉，建迷宫步道，新建“茶园迷宫”30亩，配套建设茶园观光游道、观景台；2.投入190万元建设以玫瑰、月季等花卉和茶为主，打造沪滇情缘主题景观100亩，建观光步道3000米，配建观光台等附属设施；3.投入200万元在茶园内套种雪桃、樱桃等高海拔水果采摘园300亩，配套建设采摘步道8000米；4.投入180万元建设健康生活体验区，其中：“茶果奇缘”农牧体验区730平方米、生态食品烧烤中心300平方米，“观星”露营基地、石头步道、石头景观共4000平方米；5.投入120万元建设绿色生态茶叶制作体验中心350平方米，配套茶叶加工设备，占地面积400平方米；6.投入210万元完善和提升景区服务 功能。建设观光采摘步道10公里，道路加宽改直、修缮3公里，景区道路太阳能路灯安装200盏、绿化1000平方米， 建旅游公厕2座100平方米，配套建设生态氧化塘，增设垃圾箱100个。项目涉及土地分为村集体茶园200亩，农户入股230亩，合作社牵头经营，项目形成的资产产权归村集体所有，通过企业承租的合作方式取得的收益全部纳入村集体，主要用于村级社会公共事业和产业发展、突发事故致贫帮扶等。</t>
  </si>
  <si>
    <t>5.9小湾镇锦秀村“锦秀 茶尊”茶旅融合产业发展项目（2022年沪滇协作项目）</t>
  </si>
  <si>
    <t>在小湾镇锦秀村投入1000万元实施“锦秀茶尊”茶旅融合发展示范项目。建设内容：1.投入350万元对古茶资源进行保护开发，建设茶文化体验中心600平方米、民族文化墙150平方米、村集体茶园提质改造120亩、安装杀虫灯50盏；2.投入315万元建设游客服务中心700平方米；3.投入335万元建设旅游公厕2座100平方米、垃圾房5座，购置果皮箱50只、路灯100盏，建设茶尊亲水步道、古茶园亲茶步道4000平方米，村内道路硬化500米，茶山栈道、观景台800平方米，河道治理500米。项目形成的资产产权归村集体所有，通过企业承租的合作方式取得的收益全部纳入村集体，主要用于村级社会公共事业和产业发展、突发事故致贫帮扶等。</t>
  </si>
  <si>
    <t>5.10勐佑镇河西片区红旅农旅融合产业园建设（2022年沪滇协作项目）</t>
  </si>
  <si>
    <t>在勐佑镇河西片区投入1000万元实施红旅农旅融合产业园项目。建设内容：1.投入390万元对村集体所属肖朝汉故居房屋、庭院及周边环境进行保护性修缮和综合治理，建设红色多媒体培训厅1间50平方米、肖朝汉成长历程和主要革命事迹展厅1间50平方米，红色旅游文化纪念品展销厅1间50平方米，用于发展红色旅游产业，由勐佑村民委员会运营管理，所得收益纳入村集体经济管理使用；2.投入390万元建勐佑休闲产业园2000平方米，内置崇明区和勐佑镇特色产品展销区、两地旅游文化推介服务区；3.投入220万元建智慧农业示范园，建设观光智慧农业大棚30000平方米。项目形成的资产产权归村集体所有，通过企业承租的合作方式取得的收益全部纳入村集体，主要用于村级社会公共事业和产业发展、突发事故致贫帮扶等。</t>
  </si>
  <si>
    <t>5.11诗礼乡古墨美丽村庄建设项目</t>
  </si>
  <si>
    <t>1.对古墨村流浪河进行河道治理2公里，在河岸适宜区建设休息平台5个，供游客休息。
2.打造农户集贸区一处100平方米，进行本地特色产品展销，新建茶山观光栈道公厕1座。3.实施古村落保护性修缮2间，古墨居改造提升；布设污水管网1km以上，收集生活污水。</t>
  </si>
  <si>
    <t>5.12洛党镇荣上村荣上五位一体乡村振兴示范点建设项目</t>
  </si>
  <si>
    <t>依托荣上村距凤庆县城6公里的区位优势，打造一个休闲农业观光体。项目计划进行河道治理300米，平整场地9.52亩，配套相关旅游设施，新建800米石质步游道、入口盖板涵及通行栈道等基础设施。</t>
  </si>
  <si>
    <t>5.13洛党镇箐头村人才振兴示范点</t>
  </si>
  <si>
    <t>培育旅游产业基地1个，培训相关的人才。</t>
  </si>
  <si>
    <t>5.14新华乡紫微村综合振兴示范点</t>
  </si>
  <si>
    <t>发展特色民族旅游项目1个，完善相关旅游基础设施。</t>
  </si>
  <si>
    <t>5.15小湾镇三水村美丽村庄建设项目</t>
  </si>
  <si>
    <t>在三水村干海自然村打造一条生态旅游观光主通道，建设生态旅游产业。</t>
  </si>
  <si>
    <t>5.16小湾镇小湾村人才振兴示范点</t>
  </si>
  <si>
    <t>5.17诗礼乡古墨村生态振兴示范点</t>
  </si>
  <si>
    <t>以国家级文物保护单位流浪河水磨坊群为核心依托，盘活利用资源，在水磨坊群周边整合田园、河流，打造整体综合的敞开式休闲空间、体验空间。</t>
  </si>
  <si>
    <t>6.光伏电站建设</t>
  </si>
  <si>
    <t>7.帮扶车间和特色手工业作坊建设</t>
  </si>
  <si>
    <t>7.1凤庆县扶贫车间奖补资金项目</t>
  </si>
  <si>
    <t>对符合条件的扶贫车间使用建档立卡脱贫人口5人以上，按照每人1000元的标准补助，预计受益扶贫车间3个以上。</t>
  </si>
  <si>
    <t>县人社局</t>
  </si>
  <si>
    <t>农户</t>
  </si>
  <si>
    <t>8.其他产业基地建设</t>
  </si>
  <si>
    <t>8.1凤山镇面山十三山生态修复项目</t>
  </si>
  <si>
    <t>实施凤山镇面山十三山生态修复，种植乔木、灌木、地被等。</t>
  </si>
  <si>
    <t>8.2凤庆县保平路边坡生态修复樱桃籽种植工程</t>
  </si>
  <si>
    <t>对凤庆县保平路边坡进行生态修复，种植樱桃籽13843.8㎡，配套实施施工现场围护栏及高边坡安全措施</t>
  </si>
  <si>
    <t>8.3凤庆县锦绣茶尊沿途沿线生态修复建设项目</t>
  </si>
  <si>
    <t>对锦绣茶尊沿途沿线进行生态修复，种植乔木、灌木、地被等。</t>
  </si>
  <si>
    <t>8.4凤庆县金平村文笔塔周边生态修复工程</t>
  </si>
  <si>
    <t>种植乔木、灌木、地被等、对亮化字进行修复加固，实施滑坡治理和灌溉引水提泵工程。</t>
  </si>
  <si>
    <t>8.5鲁史茶马古文化特色小镇周边生态修复工程</t>
  </si>
  <si>
    <t>栽植乔木、灌木、地被工程等。</t>
  </si>
  <si>
    <t>鲁史镇</t>
  </si>
  <si>
    <t>8.6洛党镇大兴村乡村振兴示范点生态修复苗木采购</t>
  </si>
  <si>
    <t>采购米径6公分、苗高2.8米以上、冠幅1米、袋苗凤凰木300株。</t>
  </si>
  <si>
    <t>8.7滇红小镇周边生态修复工程</t>
  </si>
  <si>
    <t>栽植乔木、灌木、地被等。</t>
  </si>
  <si>
    <t>8.8新华乡新华村孟保岭岗至挖断山生态修复苗木种植项目</t>
  </si>
  <si>
    <t>种植澳洲坚果苗7000株，水果樱桃苗3000株。</t>
  </si>
  <si>
    <t>8.9凤庆县大寺乡回龙村大平掌采石场生态修复项目</t>
  </si>
  <si>
    <t>固土、固石，种植乔木等。</t>
  </si>
  <si>
    <t>8.10雪山镇王家寨村向阳自然村生态修复项目</t>
  </si>
  <si>
    <t>打造以古玉兰为核心的玉兰花产业链，整合各种旅游资源，大力发展王家寨村乡村旅游项目。项目计划在向阳自然村种植不同规格的玉兰花852株，并建设完善相关的灌溉设施。修复自然村的生态环境，也为发展乡村旅游开拓一个新的旅游项目。</t>
  </si>
  <si>
    <t>8.11凤庆县迎春河段生态修复项目</t>
  </si>
  <si>
    <t>种植香茶4株，栽植木春菊等439平方米，栽植马尼拉草坪21平方米，土方开挖及清运90立方米，种植土换填90立方米。</t>
  </si>
  <si>
    <t>8.12诗礼乡孔兴村生态修复项目</t>
  </si>
  <si>
    <t>在诗礼乡孔兴村栽植乔木、灌木、地被等。</t>
  </si>
  <si>
    <t>8.13凤山镇十三山生态修复项目</t>
  </si>
  <si>
    <t>在凤山镇实施十三山生态修复，种植乔木、灌木、地被等。</t>
  </si>
  <si>
    <t>8.14云南省临沧市凤庆县2022年高标准农田建设项目</t>
  </si>
  <si>
    <t>件</t>
  </si>
  <si>
    <t>1.平整土地：计划完成土地平整6838亩。2.土壤改良：计划完成土壤改良15000亩。3.灌溉与排水工程：1.建设主要内容。计划建设取水坝18个、沉砂池24座、蓄水池63座（配套供水计量器）、管网17条总长40.107公里、新建农渠2条4.698公里（配套供水计量设施）、排水工程农（土沟）65 条77.052 米。2.建设智慧数字化高效节水灌溉示范基地1个。计划依托企业在王家寨村建设高效节水灌溉示范基地1个。4.田间道路措施：计划建设机耕道65条77.052公里（其中改扩建16条20.426公里、新建49条56.626公里）。</t>
  </si>
  <si>
    <t>县农业农村局</t>
  </si>
  <si>
    <t>8.15凤山镇安石村综合振兴示范点</t>
  </si>
  <si>
    <t>在凤山镇发展特色产业基地20亩，配套茶花种植水利基础设施。</t>
  </si>
  <si>
    <t>8.16雪山镇王家寨村生态振兴示范点</t>
  </si>
  <si>
    <t>打造以古玉兰为核心的玉兰花产业链，整合各种旅游资源，大力发展王家寨村乡村旅游项目。项目计划种植不同规格的冬樱花750株，并建设完善相关的灌溉设施。修复自然村的生态环境，也为发展乡村旅游开拓一个新的旅游项目。</t>
  </si>
  <si>
    <t>（二）加工物流项目</t>
  </si>
  <si>
    <t>1.农产品仓储保鲜冷链建设</t>
  </si>
  <si>
    <t>1.1大寺乡马庄村产业振兴示范点</t>
  </si>
  <si>
    <t>建设农产品仓储设施1个，并配套附属设施。</t>
  </si>
  <si>
    <t>1.2营盘镇农产品仓储保鲜冷链设施建设项目</t>
  </si>
  <si>
    <t>建设节能型机械冷库2个，节能型气调贮藏库2个，配套必要的称量、除土、清洗、分级、愈伤、检测、干制、包装、移动式皮带输送、信息采集等设备以及立体式货架。</t>
  </si>
  <si>
    <t>新增</t>
  </si>
  <si>
    <t>2.产地初加工和精深加工、副产物综合利用</t>
  </si>
  <si>
    <t>2.1凤庆县2022年标准化茶叶初制所建设项目</t>
  </si>
  <si>
    <t>改建</t>
  </si>
  <si>
    <t>为发展壮大联农带农富农茶叶产业，培育一批茶叶龙头企业，实现产业扶持资金良性滚动发展。项目计划扶持滇红茶联盟建设初制所CTC生产线2-5个，财政投入资金形成资产登记为村集体，村集体经济收益3%以上。</t>
  </si>
  <si>
    <t>2.2凤山镇清水河村凤尾扫帚苗、青储饲料加工项目</t>
  </si>
  <si>
    <t>发展凤尾苗产业，新建钢架结构厂房及仓库1000 平方米，购置机械设备一套（含粉碎机、输送机、发酵拌料机、流水包装设备等）。</t>
  </si>
  <si>
    <t>2.3凤庆县核桃采后处理水洗果加工站（扶贫车间）建设项目</t>
  </si>
  <si>
    <t>1.建成核桃水洗果加工站50个，其中：一级站5个，二级站10个，三级站35个；2.补助50个水洗果加工站用电变压器增容费，每个补助5万元。</t>
  </si>
  <si>
    <t>2.4凤庆县安石村滇红茶厂建设项目</t>
  </si>
  <si>
    <t>新建安石村滇红茶生产厂房1400平方米，形成资产归村集体，并引进相关企业进行生产，村集体收取相关租赁费用。</t>
  </si>
  <si>
    <t>2.5凤庆县2022年扶持壮大
村级集体经济项目（营盘镇大乃坝村饲草加工项目）</t>
  </si>
  <si>
    <t>投资600万建设生产区7500平方米，投资75万元建设粪污处理设施设备，投资75万元建设饲草料设施设备，由项目所涉的营盘村、里拐村、干塘村、勐统村、田坝口村、帮拐村、景杏村、贺费村、三塔村、安平村、平掌村、琼英村、罗家寨村、大立色村、文德村等15个村将项目租赁给凤庆县鹏庆牧业有限公司生产使用。</t>
  </si>
  <si>
    <t>2.6腰街乡腰街村安平片区五位一体乡村振兴示范点建设项目</t>
  </si>
  <si>
    <t>按照集镇村庄产业三融合进行打造。1.为解决腰街村生猪养殖小区因养殖规模扩大，造成废水处理能力不足的问题，项目计划建设安装 50T/D 养猪场废水一体式污水预处理装置1套及附属设施、新建7级生态氧化池1个；2.新建制茶叶加工厂房3000平方米，培育提质增效有机茶园500亩，新建产业路1千米，项目形成固定资产归乡人民政府所有。并引进云南卫汩茶叶有限公司对全乡古树茶进行统一管护、采摘、加工、销售，企业按照每年茶叶收购收益的5%提成给相关村集体；3.硬化改造1.5米宽人行步道300米；4.新建拦水坝1座，解决腰街村饮水水源问题。</t>
  </si>
  <si>
    <t>2.7雪山镇安和村易地扶贫搬迁后续产业扶持项目</t>
  </si>
  <si>
    <t>项目计划建设青储饲料综合加工厂1座，财政投入资金计划用于购置打包机、铡草机、叉车、抓车等机械设备。该项资金来源采取“上级补助+企业自筹”方式进行融资，项目建成后组建股份合作公司，以农投公司为主的企业以资金入股，涉及安和、王家寨两个相邻易地安置村或者所有易地安置村以上级投资入股，厂房所在村委会再将加工厂用地量化入股或收取土地租金。公司建成运营后，雪山镇产业格局将进一步优化，村集体经济将进一步壮大，群众收入将有所增加。</t>
  </si>
  <si>
    <t>2.8洛党镇大兴村玉米秸秆氨化饲料生产线建设项目</t>
  </si>
  <si>
    <t>建设“党总支+公司+农户"模式的带动发展项目1个。项目计划建设玉米秸秆氨化饲料生产线建设项目1个，计划投资300万元，年生产3千吨氨化饲料。</t>
  </si>
  <si>
    <t>2.9凤庆县滇红第一村乡村振兴示范园（田园综合体）建设项目（滇红茶生产线）</t>
  </si>
  <si>
    <t>新建滇红茶加工厂房8847.82㎡，标准为框架钢筋混凝土结构。</t>
  </si>
  <si>
    <t>3.农产品市场建设和农村物流</t>
  </si>
  <si>
    <t>3.1洛党镇厚丰村农特产品交易中心建设项目</t>
  </si>
  <si>
    <t>在厚丰村象庄街建设农特产品交易中心1个，包括建设钢结构大棚120平方米，内设交易平台40平方米。为群众进行农特产品交易提供场地。</t>
  </si>
  <si>
    <t>4.农产品品牌打造和展销平台</t>
  </si>
  <si>
    <t>4.1雪山镇新民村百年核桃单株优品溯源开发项目</t>
  </si>
  <si>
    <t>对全村1230棵古核桃树龄、自然环境数据进行测定收集，资源摸排挖掘、礼包研发，建立1套溯源系统。</t>
  </si>
  <si>
    <t>4.2凤山镇京竹林村组织振兴示范点</t>
  </si>
  <si>
    <t>在凤山镇安石村建设“一站式”农民专业合作社联络站1个。</t>
  </si>
  <si>
    <t>4.3凤庆县物联网及产品质量追溯体系建设项目</t>
  </si>
  <si>
    <t>一是拓展物联网示范基地建设，在现有4个物联网示范基地基础上增加11个物联网示范基地建设。增加核桃基地视频监控系统11套，环境监测系统11套；二是产品质量安全追溯平台应用示范及规范化运营管理，建立追溯平台运营推广中心，加强产品质量安全追溯平台在全县水洗果加工站与精深加工企业中的应用推广和相互间追溯数据的协同、关联与共享。在全县范围内选取20家生产经营状况良好的水洗果加工站、合作社、精深加工企业进行应用示范。三是升级产业服务平台，围绕凤庆县核桃产业，升级建设完善集产业资讯、政策标准、价格行情、技术服务、专家咨询、产业数据填报与公示服务等于一体产业服务平台。四是建设产业服务平台移动应用小程序，深入拓展延伸产业数字化服务范围，突出移动端应用，下沉服务至乡镇级核桃水洗果加工厂、农业合作社、核桃加工企业、种植大户等，强化产业服务和区域品牌打造。五是升级建设凤庆县核桃产业大数据平台，集聚产业资源基础数据、基地数据、初加工/精深加工数据、仓储物流数据、产品追溯数据、产品销售数据等，建立凤庆县核桃产业资源一张图、发展规划一张图，实现产业资源及发展规划“一图清、一体化管理”。</t>
  </si>
  <si>
    <t>全县13个乡镇</t>
  </si>
  <si>
    <t>4.4凤庆县2022年全国绿色食品原料（茶叶）标准化基地建设</t>
  </si>
  <si>
    <t>落实基地管理七大管理体系，提升基地管理水平，加大示范基地、示范村、示范户的投入，以点带面推进全县的标准化基地建设。</t>
  </si>
  <si>
    <t>4.5凤庆县核桃专业合作社培育建设项目</t>
  </si>
  <si>
    <t>完成7个省级以上示范社标准化基地、加工设备投入和省级示范社申报。</t>
  </si>
  <si>
    <t>4.6凤庆县扶强扶优核桃产业龙头企业建设项目</t>
  </si>
  <si>
    <t>推荐申报认定省级龙头企业2户。</t>
  </si>
  <si>
    <t>凤山镇、洛党镇</t>
  </si>
  <si>
    <t>4.7凤庆县“一村一品”核桃专业村培育建设项目</t>
  </si>
  <si>
    <t>凤庆县培育、完成5个“一村一品”核桃专业村申报认定工作。</t>
  </si>
  <si>
    <t>诗礼乡、鲁史镇、新华乡、大寺乡、小湾镇、三岔河镇</t>
  </si>
  <si>
    <t>4.8凤庆县绿色、有机核桃基地建设及认证项目</t>
  </si>
  <si>
    <t xml:space="preserve"> 完成30万亩核桃基地绿色认证，新增30万亩核桃基地有机认证，累计建成绿色有机基地100万亩。新增“三品一标”认证产品10个以上。获得“凤庆核桃”农产品地理标志。</t>
  </si>
  <si>
    <t>4.9凤山镇安石滇红茶地理标志展销项目</t>
  </si>
  <si>
    <t>在安石滇红茶体验车间内建设滇红茶地理标志展销平台1个，并配套相应的设施，将滇红第一村建设成滇红茶康养体验地,滇红茶展、销一体化的基地。</t>
  </si>
  <si>
    <t>4.10凤庆县核桃全产业链打造项目</t>
  </si>
  <si>
    <t>对全县16个核桃水洗果加工站配套相关榨油设备16台，对8个核桃水洗果加工站用电变压器进行增容。</t>
  </si>
  <si>
    <t>县“一县一业”办</t>
  </si>
  <si>
    <t>（三）产业基础设施项目</t>
  </si>
  <si>
    <t>1.产业路、资源路、旅游路建设</t>
  </si>
  <si>
    <t>2.小型农田水利设施建设</t>
  </si>
  <si>
    <t>2.1凤庆县2022年小型病险水库除险加固项目</t>
  </si>
  <si>
    <t>扩建</t>
  </si>
  <si>
    <t>对洗麻塘水库、金场坝水库2座小型病险水库进行除险加固，使水库能正常发挥蓄水功能。</t>
  </si>
  <si>
    <t>鲁史镇、郭大寨乡</t>
  </si>
  <si>
    <t>县水务局</t>
  </si>
  <si>
    <t>2.1凤庆县2022年小型水库维修养护项目</t>
  </si>
  <si>
    <t>对李子树水库、砚池水库、大坝水库、黑马塘水库、干沙坝水库、黄草坝水库、四十八道河水库等21座小型水库进行维修养护。</t>
  </si>
  <si>
    <t>凤山等10个乡镇</t>
  </si>
  <si>
    <t>3.农业产业园区建设</t>
  </si>
  <si>
    <t>（四）产业服务支撑项目</t>
  </si>
  <si>
    <t>1.科技服务</t>
  </si>
  <si>
    <t>2.人才培养</t>
  </si>
  <si>
    <t>2.1凤庆县乡村人才振兴动计划“脱产式”证书培训项目</t>
  </si>
  <si>
    <t>人次</t>
  </si>
  <si>
    <t>整合各部门资金，对全县符合条件的脱贫户、边缘易致贫户等群众进行农业栽培、养殖技能培训和就业技能提升培训2000人。</t>
  </si>
  <si>
    <t>2.2凤庆县2022年县乡村干部乡村振兴综合能力素质提升项目</t>
  </si>
  <si>
    <t>项目计划依托东西协作和中央定点帮扶单位的力量，对全县的60名县乡村干部进行乡村振兴综合能力素质培训，持续提升干部在发展经济、群众工作和基层党建等工作的能力。</t>
  </si>
  <si>
    <t>2.3凤庆县2022年民兵致富班培训项目</t>
  </si>
  <si>
    <t>开办民兵致富班培训2期，每期培训40人，每期培训时间21天，培训实行全脱产进校园封闭式集中培训，对全县有劳动能力、内生动力不足的脱贫人口及监测对象开展职业技能培训，培训内容采取“理论+实操”的课程设置。</t>
  </si>
  <si>
    <t>3.农业社会化服务</t>
  </si>
  <si>
    <t>（五）金融保险配套项目</t>
  </si>
  <si>
    <t>1.小额贷款贴息</t>
  </si>
  <si>
    <t>1.1凤庆县2022脱贫人口扶贫小额信贷项目</t>
  </si>
  <si>
    <t>万元</t>
  </si>
  <si>
    <t>对未到期的扶贫小额信贷贷款进行继续贴，2022年新增发放贷款规模2000万元。</t>
  </si>
  <si>
    <t>凤山镇等13个乡镇</t>
  </si>
  <si>
    <t>2.新型经营主体贷款贴息</t>
  </si>
  <si>
    <t>3.特色产业保险保费补助</t>
  </si>
  <si>
    <t>4.小额信贷风险补偿金</t>
  </si>
  <si>
    <t>5.防贫保险（基金）</t>
  </si>
  <si>
    <t>6.其他产业金融保障</t>
  </si>
  <si>
    <t>二、稳岗就业创业工程</t>
  </si>
  <si>
    <t>（一）外出务工补助项目</t>
  </si>
  <si>
    <t>1.外出务工交通费补助</t>
  </si>
  <si>
    <t>凤庆县外出务工奖补资金项目</t>
  </si>
  <si>
    <t>对全县农村劳动力外出务工发放一次性交通费补助，补助标准为省外就业补助1000元/人、省内就业补助500元/人。</t>
  </si>
  <si>
    <t>2.稳岗就业奖补</t>
  </si>
  <si>
    <t>（二）就业培训补助项目</t>
  </si>
  <si>
    <t>1.技能培训补助</t>
  </si>
  <si>
    <t>1.1凤庆县职业技能提升培训项目</t>
  </si>
  <si>
    <t>对符合条件的农村劳动力进行技能培训，补助标准为1200元/人。</t>
  </si>
  <si>
    <t>2.以工代训补助</t>
  </si>
  <si>
    <t>（三）创业补助项目</t>
  </si>
  <si>
    <t>1.创业培训补助</t>
  </si>
  <si>
    <t>2.创业增收奖补</t>
  </si>
  <si>
    <t>（四）公益性岗位</t>
  </si>
  <si>
    <t>1.公益性岗位</t>
  </si>
  <si>
    <t>1.1凤庆县乡村公益性特岗项目</t>
  </si>
  <si>
    <t>开发乡村公益性特岗，补助标准为500元/人.月。</t>
  </si>
  <si>
    <t>1.2凤庆县生态护林员项目</t>
  </si>
  <si>
    <t>生态护林员430人。</t>
  </si>
  <si>
    <t>2.公益性岗位（监测对象）</t>
  </si>
  <si>
    <t>三、易地搬迁后扶工程</t>
  </si>
  <si>
    <t>1.公共服务岗位</t>
  </si>
  <si>
    <t>2.“一站式”社区综合服务设施建设</t>
  </si>
  <si>
    <t>3.易地扶贫搬迁贷款债券贴息补助</t>
  </si>
  <si>
    <t>四、乡村基础设施工程</t>
  </si>
  <si>
    <t>（一）村庄规划编制（含编修）项目</t>
  </si>
  <si>
    <t>1.1凤庆县2022年村庄规划编制项目</t>
  </si>
  <si>
    <t>行政村/个</t>
  </si>
  <si>
    <t>2022年完成剩余73个村（社区）《“多规合一”实用性村庄规划》编制，全县187个村（社区）村庄规划编制全面完成。</t>
  </si>
  <si>
    <t>县自然资源局</t>
  </si>
  <si>
    <t>（二）农村基础设施项目</t>
  </si>
  <si>
    <t>1.农村道路建设</t>
  </si>
  <si>
    <t>公里</t>
  </si>
  <si>
    <t>㎡</t>
  </si>
  <si>
    <t>1.1凤庆县洛党镇白云村茶家自然村小组道路硬化项目</t>
  </si>
  <si>
    <t>道路建设总长5.15公里，宽度3.5米，路面用C30混凝土硬化，边沟用C20混凝土浇筑，设挡墙650m3。</t>
  </si>
  <si>
    <t>县交运局</t>
  </si>
  <si>
    <t>1.2小湾镇村组道路硬化工程</t>
  </si>
  <si>
    <t>新建3公里水泥混凝土路面或沥青混凝土路面，路面宽不低于3.5米。</t>
  </si>
  <si>
    <t>1.3勐佑镇中和村旅游产业路建设项目</t>
  </si>
  <si>
    <t>为进一步发展壮大勐佑镇中和村“云上花海”旅游产业，完善旅游产业基础设施，项目计划建设中和村仕觉山至云上花海4米宽乡村旅游道路建设3.7公里14800平方米。项目由县交运局实施，建成后移交中和村种养殖合作社运营管理，部分收益交村集体经济。</t>
  </si>
  <si>
    <t>县乡村振兴局、县交运局</t>
  </si>
  <si>
    <t>1.4凤山镇落星村道路硬化工程</t>
  </si>
  <si>
    <t>项目计划建设凤山镇落星村倒流水片区3.5米宽道路硬化工程2公里。</t>
  </si>
  <si>
    <t>1.5凤山镇东城社区道路修缮工程</t>
  </si>
  <si>
    <t>项目计划对凤山镇东城社区二中路口至茶科院的2.5公里道路进行修缮。</t>
  </si>
  <si>
    <t>1.6凤山镇安石村新寨至中林岗小组道路边坡防治工程</t>
  </si>
  <si>
    <t>为确保安石村新寨至中林岗小组道路的正常通行，项目计划对凤山镇安石村新寨至中林岗小组2.03公里道路进行边坡防治治理。</t>
  </si>
  <si>
    <t>1.7凤山镇安石村中岭岗小组道路硬化工程</t>
  </si>
  <si>
    <t>项目计划建设凤山镇安石村中岭岗小组4米宽道路硬化工程0.5公里，并配套建设相关附属工程。</t>
  </si>
  <si>
    <t>1.8洛党镇田心村大地自然村产业路修复建设项目</t>
  </si>
  <si>
    <t>修复自然村产业道路，在田心大地自然村支砌挡土墙180立方米，浇筑18厘米厚C25混凝土路面225平方米。</t>
  </si>
  <si>
    <t>1.9新华乡砚田村八甲自然村民族团结进步示范村建设项目</t>
  </si>
  <si>
    <t>产业路建设：1.硬化凤云自口岔口至下八岔口产业路3.6公里（加宽改造路基及浇筑宽3米厚20厘米C30混凝土路面） 2.土方开挖148立方米。</t>
  </si>
  <si>
    <t>1.10郭大寨乡琼英村民族团结进步示范村建设项目</t>
  </si>
  <si>
    <t>产业路建设：老李寨至大干龙塘产业路铺筑3000平方米。</t>
  </si>
  <si>
    <t>郭大寨乡</t>
  </si>
  <si>
    <t>1.11凤山镇等上村南边自然村民族团结示范村建设项目</t>
  </si>
  <si>
    <t>在凤山镇南边自然村产业路建设挡土墙1000立方米，砌筑边沟20立方米，路面浇筑500平方米；创建民族团结示范户10户。</t>
  </si>
  <si>
    <t>1.12三岔河镇2022年民族团结示范乡镇建设项目</t>
  </si>
  <si>
    <t>1.实施镇政府驻地周边街面硬化、人行道铺筑及污水管网埋置建设，街面铺筑混凝土（C30）路面3465平方米，人行道铺筑1000平方米，污水管网埋置600米（配套污水收集池、检查井等）； 2.实施滨河路民族广场至多功能球场基础设施巩固提升及安全防护工程，建设沿河护栏（大理石）250米，沿河步道1050平方米，支砌沿河挡土墙1100立方米；</t>
  </si>
  <si>
    <t>1.13凤庆县自然村道路硬化工程</t>
  </si>
  <si>
    <t>新华乡、诗礼乡、鲁史镇、大寺乡、小湾镇、腰街乡、勐佑镇、三岔河镇、雪山镇新建自然村道路141400平方米。</t>
  </si>
  <si>
    <t>新华乡、诗礼乡鲁史镇、大寺乡、小湾镇、腰街乡、勐佑镇、三岔河镇、雪山镇</t>
  </si>
  <si>
    <t>县交运局、县乡村振兴局、县民宗局</t>
  </si>
  <si>
    <t>2.农村供水保障设施</t>
  </si>
  <si>
    <t>自然村/组</t>
  </si>
  <si>
    <t>2.1郭大寨乡卡思村李子树片区水利工程建设项目</t>
  </si>
  <si>
    <t>自然村/村</t>
  </si>
  <si>
    <t>建设DN40饮水主管线6000米。</t>
  </si>
  <si>
    <t>2.2凤山镇安石村红茶产业2022年中央财政预算内以工代赈项目</t>
  </si>
  <si>
    <t>在凤山镇安石村新建产业道路硬化3公里、100立方米蓄水池2个，架设主管道10公里、分水管道10公里</t>
  </si>
  <si>
    <t>县发改局</t>
  </si>
  <si>
    <t>2.3凤庆县2022年农村饮水安全维修养护项目</t>
  </si>
  <si>
    <t>对全县13个乡镇的53处农村饮水安全工程进行维修养护，确保工程的正常使用。</t>
  </si>
  <si>
    <t>2.4凤庆县新华乡紫微村片区提水工程项目</t>
  </si>
  <si>
    <t>从红岩完小山脚提水至大松林安置点，供紫微片区农村饮水。新建太阳能光伏提灌站1座，取水坝1个，100m³水池1个，50m³水池3座，净水设备1套，配套相应供水管网等。</t>
  </si>
  <si>
    <t>2.5勐佑镇集镇自来水厂供水工程</t>
  </si>
  <si>
    <t>建设供水工程1件，规划水平年设计供水量73.34万m3，设计输水管网热镀锌钢管，流量41.81L/s，配水管网热镀锌钢管，管径DN20—DN65，规划水平年可服务人口17174人，其中覆盖解决水源不稳定人口8257人，近年来存在因旱应急送水情况的人口100人。</t>
  </si>
  <si>
    <t>2.6郭大寨乡东水西调供水工程</t>
  </si>
  <si>
    <t>2.7凤山镇2022年等上村小河边自然村产业用水建设项目</t>
  </si>
  <si>
    <t>在小河边自然村建设挡水坝30立方米，建设净水池5立方米，架设DN32钢管热度镀锌钢管6公里。</t>
  </si>
  <si>
    <t>3.农村电网建设</t>
  </si>
  <si>
    <t>4.农村网络建设</t>
  </si>
  <si>
    <t>5.农村清洁能源设施建设</t>
  </si>
  <si>
    <t>6.农业农村基础设施中长期贷款贴息</t>
  </si>
  <si>
    <t>7.其他</t>
  </si>
  <si>
    <t>7.1凤庆县2022年河道治理项目</t>
  </si>
  <si>
    <t>建设凤庆河（凤山-大兴段）、黑河（鲁史-新华段）河道治理2条8.54公里。</t>
  </si>
  <si>
    <t>凤山镇、洛党镇、  鲁史镇、新华乡等4个乡镇</t>
  </si>
  <si>
    <t>7.2凤庆县2022年水资源管理级节约用水项目</t>
  </si>
  <si>
    <t>金山规模以上取水在线计量设施新建或改建数量3个。</t>
  </si>
  <si>
    <t>凤山、营盘、勐佑</t>
  </si>
  <si>
    <t>7.3凤庆县2022年山洪灾害防治及维修养护项目</t>
  </si>
  <si>
    <t>对全县的山洪灾害防治及非工程措施进行维修养护。</t>
  </si>
  <si>
    <t>五、人居环境整治项目</t>
  </si>
  <si>
    <t>1.农村卫厕所改造</t>
  </si>
  <si>
    <t>1.1凤庆县农村无害化卫生户厕建设项目</t>
  </si>
  <si>
    <t>所/户</t>
  </si>
  <si>
    <t>建设无害化卫生户厕2673座，其中，诗礼乡178座，新华乡376座，鲁史镇34座，大寺乡50座，小湾镇100座，腰街乡152座，洛党镇50座，凤山镇100座，勐佑镇128座，雪山镇277座，三岔河镇136座，郭大寨乡270座，营盘镇822座。</t>
  </si>
  <si>
    <t>1.2凤庆县农村自然村公厕建设项目</t>
  </si>
  <si>
    <t>建设自然村公厕46座。</t>
  </si>
  <si>
    <t>2.农村生活污水治理</t>
  </si>
  <si>
    <t>村</t>
  </si>
  <si>
    <t>2.1诗礼乡河平村岔河自然村人居环境提升项目</t>
  </si>
  <si>
    <t>对岔河自然村的古碾子房、磨房、榨油坊等古建筑保护与修复10间；实施岔河自然村生活污水处理建设，新建河平村岔河自然村污水处理氧化塘1个，配备污水收集管网2公里；对岔河自然村5公里河道进行治理；实施人居环境提升整治工程，疏通清理修复排水沟760米，达到排水通畅。</t>
  </si>
  <si>
    <t>2.2凤庆县乡镇级集中式饮用水水源地保护工程</t>
  </si>
  <si>
    <t>新建水源保护区界标（桩）886根，水源地标识牌89座，交通警示牌18块；水源地宣传牌28座。新建刺铁丝围栏13973m，新建钢制围栏6914m，新建公路防撞护栏4785m。</t>
  </si>
  <si>
    <t>凤山镇等12个乡镇</t>
  </si>
  <si>
    <t>市生态环境局凤庆分局</t>
  </si>
  <si>
    <t>2.3凤庆县凤山镇安石村农村生活污水治理示范项目</t>
  </si>
  <si>
    <t>DN300 HDPE污水管987米，DN200 HDPE污水管5132米，新建DN200防腐铸铁管45米，入户支管（DN110UPVC管）4665米，新建素砼暗沟（400*500mm）280米，素砼暗沟（300*400mm）470米，300*300生态沟渠1670米；配套户线格栅检查井240座；φ700成品检查井150座，格栅沉砂井12座，污水收集池12座。分别建成污水处理系统10m³/d 2座、20m³/d 1座、30m³/d 1座、60m³/d 1座；分散式资源化利用污水处理设施30座。</t>
  </si>
  <si>
    <t>3.农村生活垃圾治理</t>
  </si>
  <si>
    <t>3.1鲁史镇鲁家山村人居环境整治项目</t>
  </si>
  <si>
    <t>建设垃圾焚烧池5座，垃圾桶80个，两个自然村污水管道3公里。</t>
  </si>
  <si>
    <t>3.2凤山镇村庄人居环境综合整治项目</t>
  </si>
  <si>
    <t>建设凤山镇的村庄人居环境综合整治、垃圾分类终端收集处理设施建设3个.</t>
  </si>
  <si>
    <t>4.村容村貌提升</t>
  </si>
  <si>
    <t>4.1洛党镇箐头村石洞寺自然村传统村落风貌提升建设项目</t>
  </si>
  <si>
    <t>建设石洞寺自然村房屋外立面风貌提升682平方米；在石洞寺自然村新建游客休闲长廊1座，建筑面积42平方米。</t>
  </si>
  <si>
    <t>4.2洛党镇荣上村铸牢中华民族共同体意识教育室建设项目</t>
  </si>
  <si>
    <t>民族文化设施建设20平方米，村民休憩长廊18平方米等。</t>
  </si>
  <si>
    <t>4.3小湾镇锦秀村香竹箐五位一体乡村振兴示范项目</t>
  </si>
  <si>
    <t>小湾镇锦秀村香竹箐自然村人饮工程提质改造及管道规范，架设管道3公里；片区农户互联互通+人居环境提升60户农户。</t>
  </si>
  <si>
    <t>六、乡村公共服务工程</t>
  </si>
  <si>
    <t>1.规划保留的村小学改造</t>
  </si>
  <si>
    <t>1.1凤庆县村小学加固改造项目</t>
  </si>
  <si>
    <t>对小湾镇桂花完小、中山完小、芹菜完小、锦秀完小、永福完小、梅竹完小，勐佑镇立达完小，郭大寨乡大平掌完小、中寨完小、邦贵完小、卡思完小、大立色完小、团山完小，洛党镇荣上完小、鼎新完小、太平寺完小，鲁史镇永新完小，凤庆县第一完全小学，腰街乡腰街完小、函关完小，凤山镇麦地完小、清水河完小、麦地完小，大寺乡清水完小、岔河完小，鲁史镇桃源完小、鲁史完小的教学楼进行加固改造13149平方米。</t>
  </si>
  <si>
    <t>小湾镇、勐佑镇、郭大寨乡、洛党镇、鲁史镇、腰街乡、凤山镇、大寺乡等8个乡镇</t>
  </si>
  <si>
    <t>县教育体育局</t>
  </si>
  <si>
    <t>国有资产</t>
  </si>
  <si>
    <t>2.村幼儿园建设</t>
  </si>
  <si>
    <t>3.村卫生室标准化建设</t>
  </si>
  <si>
    <t>4.农村养老设施建设</t>
  </si>
  <si>
    <t>5.农村公益性殡葬设施建设</t>
  </si>
  <si>
    <t>6.其他</t>
  </si>
  <si>
    <t>七、巩固脱贫攻坚成果工程</t>
  </si>
  <si>
    <t>（一）住房安全项目</t>
  </si>
  <si>
    <t>（二）义务教育项目</t>
  </si>
  <si>
    <t>1.享受"雨露计划"职业教育补助</t>
  </si>
  <si>
    <t>1.1凤庆县雨露计划补助项目</t>
  </si>
  <si>
    <t>根据全国防返贫监测信息系统标注中高职学生名单，经核查实际在校情况后给予补助，在读中等职业教育、高等职业教育、技工院校建档立卡脱贫户（含监测对象）学生补助标准1500元/生.学期；就读职业教育东西协作行动计划学生补助标准2500元/生.学期。计划补助学生3501人（包括2020年秋季学期以来补报部分和2022年春季和秋季2个学期）。</t>
  </si>
  <si>
    <t>2.参与"学前学会普通话"行动</t>
  </si>
  <si>
    <t>3.其他教育类项目</t>
  </si>
  <si>
    <t>（三）医疗健康项目</t>
  </si>
  <si>
    <t>1.参加城乡居民基本医疗保险</t>
  </si>
  <si>
    <t>2.参加大病保险</t>
  </si>
  <si>
    <t>3.接受医疗救助</t>
  </si>
  <si>
    <t>4.参加其他补充医疗保险</t>
  </si>
  <si>
    <t>5.参加意外保险</t>
  </si>
  <si>
    <t>6.接受大病(地方病)救治</t>
  </si>
  <si>
    <t>（四）综合保障项目</t>
  </si>
  <si>
    <t>1.享受农村居民最低生活保障</t>
  </si>
  <si>
    <t>2.享受特困人员救助供养</t>
  </si>
  <si>
    <t>3.参加城乡居民基本养老保险</t>
  </si>
  <si>
    <t>4.接受留守关爱服务</t>
  </si>
  <si>
    <t>5.接受临时救助</t>
  </si>
  <si>
    <t>八、乡村治理提升工程</t>
  </si>
  <si>
    <t>（一）乡村治理体系项目</t>
  </si>
  <si>
    <t>1.建设数字化乡村治理信息系统</t>
  </si>
  <si>
    <t>2.开展乡村治理示范创建</t>
  </si>
  <si>
    <t>3.推进“积分制”“清单式”等管理方式</t>
  </si>
  <si>
    <t>（二）乡村精神文明项目</t>
  </si>
  <si>
    <t>1.培养“四有”新时代农民</t>
  </si>
  <si>
    <t>2.移风易俗改革示范县（乡、村）</t>
  </si>
  <si>
    <t>3.文化科技卫生“三下乡”</t>
  </si>
  <si>
    <t>3.1凤庆县2022年送戏下乡活动</t>
  </si>
  <si>
    <t>每年到13个乡镇、部分行政村开展主要以党的十九大精神宣传、不忘初心、脱贫攻坚全面实现小康社会、扫黑除恶、乡村振兴、大美临沧等，以及群众喜闻乐见接地气的文艺节目的送戏下乡活动，预计资金需求39万元。</t>
  </si>
  <si>
    <t>县文旅局</t>
  </si>
  <si>
    <t>4.农村文化项目</t>
  </si>
  <si>
    <t>4.1凤庆县2022年文化人才培养</t>
  </si>
  <si>
    <t>每年开展5个村乡土文化人次的挖掘培养及培训工作，提升农村公共文化活动水平，计划投入财政资金10万元。</t>
  </si>
  <si>
    <r>
      <rPr>
        <b/>
        <sz val="10"/>
        <rFont val="宋体"/>
        <charset val="134"/>
      </rPr>
      <t>说明：</t>
    </r>
    <r>
      <rPr>
        <sz val="10"/>
        <rFont val="宋体"/>
        <charset val="134"/>
      </rPr>
      <t>1.项目规划年度为2022—2025年，使用财政衔接乡村振兴资金的，按程序审定录入乡村振兴项目库，编制分年度项目建设计划；“</t>
    </r>
    <r>
      <rPr>
        <b/>
        <sz val="10"/>
        <rFont val="宋体"/>
        <charset val="134"/>
      </rPr>
      <t>主要建设内容</t>
    </r>
    <r>
      <rPr>
        <sz val="10"/>
        <rFont val="宋体"/>
        <charset val="134"/>
      </rPr>
      <t>”，在同一项目类型下，各地结合“一县一业”“一村一品”增减品种、项目。县、乡、村（汇总）建设内容的数量、项目有逻辑关系，注意区别。2.“</t>
    </r>
    <r>
      <rPr>
        <b/>
        <sz val="10"/>
        <rFont val="宋体"/>
        <charset val="134"/>
      </rPr>
      <t>项目预算投资</t>
    </r>
    <r>
      <rPr>
        <sz val="10"/>
        <rFont val="宋体"/>
        <charset val="134"/>
      </rPr>
      <t>”栏（单位万元，小数点保留两位数），“</t>
    </r>
    <r>
      <rPr>
        <b/>
        <sz val="10"/>
        <rFont val="宋体"/>
        <charset val="134"/>
      </rPr>
      <t>财政衔接资金</t>
    </r>
    <r>
      <rPr>
        <sz val="10"/>
        <rFont val="宋体"/>
        <charset val="134"/>
      </rPr>
      <t>”为财政衔接乡村振兴补助资金，“</t>
    </r>
    <r>
      <rPr>
        <b/>
        <sz val="10"/>
        <rFont val="宋体"/>
        <charset val="134"/>
      </rPr>
      <t>其他财政资金</t>
    </r>
    <r>
      <rPr>
        <sz val="10"/>
        <rFont val="宋体"/>
        <charset val="134"/>
      </rPr>
      <t>”为整合涉农财政资金、行业部门项目资金、对口帮扶资金、定点帮扶、社会帮扶资金等财政性资金；项目表中，所有“——”表示不填数据或文字内容。3.县级项目投资总规模，按上年度实际投入增长10%左右控制。4.项目“</t>
    </r>
    <r>
      <rPr>
        <b/>
        <sz val="10"/>
        <rFont val="宋体"/>
        <charset val="134"/>
      </rPr>
      <t>建设地点</t>
    </r>
    <r>
      <rPr>
        <sz val="10"/>
        <rFont val="宋体"/>
        <charset val="134"/>
      </rPr>
      <t>”，县级（汇总）填写至乡镇、乡村（汇总）填写至村委会、村委会（汇总）填写至村小组，同时村委会制定村小组项目表。5.凡资金负面清单项目，一律不得录入项目库和不得安排项目资金。</t>
    </r>
    <r>
      <rPr>
        <b/>
        <sz val="10"/>
        <rFont val="宋体"/>
        <charset val="134"/>
      </rPr>
      <t>注：村小组</t>
    </r>
    <r>
      <rPr>
        <sz val="10"/>
        <rFont val="宋体"/>
        <charset val="134"/>
      </rPr>
      <t>子项目表，插入子项目时一至三级项目类别不能改动，</t>
    </r>
    <r>
      <rPr>
        <b/>
        <sz val="10"/>
        <rFont val="宋体"/>
        <charset val="134"/>
      </rPr>
      <t>“项目名称”按信息系统要规范。</t>
    </r>
  </si>
</sst>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00_ "/>
  </numFmts>
  <fonts count="38">
    <font>
      <sz val="11"/>
      <color theme="1"/>
      <name val="宋体"/>
      <charset val="134"/>
      <scheme val="minor"/>
    </font>
    <font>
      <sz val="20"/>
      <name val="宋体"/>
      <charset val="134"/>
    </font>
    <font>
      <sz val="12"/>
      <name val="宋体"/>
      <charset val="134"/>
    </font>
    <font>
      <b/>
      <sz val="12"/>
      <name val="宋体"/>
      <charset val="134"/>
    </font>
    <font>
      <b/>
      <sz val="12"/>
      <name val="宋体"/>
      <charset val="134"/>
      <scheme val="minor"/>
    </font>
    <font>
      <sz val="12"/>
      <name val="宋体"/>
      <charset val="134"/>
      <scheme val="minor"/>
    </font>
    <font>
      <sz val="9"/>
      <name val="宋体"/>
      <charset val="134"/>
      <scheme val="minor"/>
    </font>
    <font>
      <sz val="9"/>
      <name val="宋体"/>
      <charset val="134"/>
    </font>
    <font>
      <b/>
      <sz val="18"/>
      <name val="方正小标宋简体"/>
      <charset val="134"/>
    </font>
    <font>
      <b/>
      <sz val="9"/>
      <name val="方正小标宋简体"/>
      <charset val="134"/>
    </font>
    <font>
      <b/>
      <sz val="10"/>
      <name val="宋体"/>
      <charset val="134"/>
    </font>
    <font>
      <b/>
      <sz val="9"/>
      <name val="宋体"/>
      <charset val="134"/>
    </font>
    <font>
      <b/>
      <sz val="10"/>
      <name val="宋体"/>
      <charset val="134"/>
      <scheme val="minor"/>
    </font>
    <font>
      <b/>
      <sz val="9"/>
      <name val="宋体"/>
      <charset val="134"/>
      <scheme val="minor"/>
    </font>
    <font>
      <sz val="10"/>
      <name val="宋体"/>
      <charset val="134"/>
      <scheme val="minor"/>
    </font>
    <font>
      <sz val="10"/>
      <name val="宋体"/>
      <charset val="134"/>
    </font>
    <font>
      <b/>
      <sz val="10"/>
      <name val="宋体"/>
      <charset val="1"/>
      <scheme val="minor"/>
    </font>
    <font>
      <sz val="9"/>
      <name val="宋体"/>
      <charset val="1"/>
    </font>
    <font>
      <b/>
      <sz val="10"/>
      <name val="宋体"/>
      <charset val="1"/>
    </font>
    <font>
      <sz val="11"/>
      <color theme="1"/>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b/>
      <sz val="11"/>
      <color rgb="FFFFFFFF"/>
      <name val="宋体"/>
      <charset val="0"/>
      <scheme val="minor"/>
    </font>
    <font>
      <i/>
      <sz val="11"/>
      <color rgb="FF7F7F7F"/>
      <name val="宋体"/>
      <charset val="0"/>
      <scheme val="minor"/>
    </font>
    <font>
      <sz val="11"/>
      <color theme="0"/>
      <name val="宋体"/>
      <charset val="0"/>
      <scheme val="minor"/>
    </font>
    <font>
      <sz val="11"/>
      <color rgb="FFFA7D00"/>
      <name val="宋体"/>
      <charset val="0"/>
      <scheme val="minor"/>
    </font>
    <font>
      <b/>
      <sz val="15"/>
      <color theme="3"/>
      <name val="宋体"/>
      <charset val="134"/>
      <scheme val="minor"/>
    </font>
    <font>
      <sz val="11"/>
      <color rgb="FF006100"/>
      <name val="宋体"/>
      <charset val="0"/>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b/>
      <sz val="18"/>
      <color theme="3"/>
      <name val="宋体"/>
      <charset val="134"/>
      <scheme val="minor"/>
    </font>
    <font>
      <b/>
      <sz val="11"/>
      <color theme="1"/>
      <name val="宋体"/>
      <charset val="0"/>
      <scheme val="minor"/>
    </font>
    <font>
      <b/>
      <sz val="13"/>
      <color theme="3"/>
      <name val="宋体"/>
      <charset val="134"/>
      <scheme val="minor"/>
    </font>
    <font>
      <b/>
      <sz val="11"/>
      <color rgb="FF3F3F3F"/>
      <name val="宋体"/>
      <charset val="0"/>
      <scheme val="minor"/>
    </font>
    <font>
      <sz val="11"/>
      <color rgb="FFFF0000"/>
      <name val="宋体"/>
      <charset val="0"/>
      <scheme val="minor"/>
    </font>
  </fonts>
  <fills count="33">
    <fill>
      <patternFill patternType="none"/>
    </fill>
    <fill>
      <patternFill patternType="gray125"/>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FFCC"/>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8"/>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right style="thin">
        <color auto="1"/>
      </right>
      <top/>
      <bottom style="thin">
        <color auto="1"/>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19" fillId="26" borderId="0" applyNumberFormat="0" applyBorder="0" applyAlignment="0" applyProtection="0">
      <alignment vertical="center"/>
    </xf>
    <xf numFmtId="0" fontId="31" fillId="22" borderId="1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9" fillId="9" borderId="0" applyNumberFormat="0" applyBorder="0" applyAlignment="0" applyProtection="0">
      <alignment vertical="center"/>
    </xf>
    <xf numFmtId="0" fontId="22" fillId="5" borderId="0" applyNumberFormat="0" applyBorder="0" applyAlignment="0" applyProtection="0">
      <alignment vertical="center"/>
    </xf>
    <xf numFmtId="43" fontId="0" fillId="0" borderId="0" applyFont="0" applyFill="0" applyBorder="0" applyAlignment="0" applyProtection="0">
      <alignment vertical="center"/>
    </xf>
    <xf numFmtId="0" fontId="25" fillId="12" borderId="0" applyNumberFormat="0" applyBorder="0" applyAlignment="0" applyProtection="0">
      <alignment vertical="center"/>
    </xf>
    <xf numFmtId="0" fontId="29" fillId="0" borderId="0" applyNumberFormat="0" applyFill="0" applyBorder="0" applyAlignment="0" applyProtection="0">
      <alignment vertical="center"/>
    </xf>
    <xf numFmtId="9"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0" fillId="21" borderId="14" applyNumberFormat="0" applyFont="0" applyAlignment="0" applyProtection="0">
      <alignment vertical="center"/>
    </xf>
    <xf numFmtId="0" fontId="25" fillId="20" borderId="0" applyNumberFormat="0" applyBorder="0" applyAlignment="0" applyProtection="0">
      <alignment vertical="center"/>
    </xf>
    <xf numFmtId="0" fontId="20"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7" fillId="0" borderId="12" applyNumberFormat="0" applyFill="0" applyAlignment="0" applyProtection="0">
      <alignment vertical="center"/>
    </xf>
    <xf numFmtId="0" fontId="35" fillId="0" borderId="12" applyNumberFormat="0" applyFill="0" applyAlignment="0" applyProtection="0">
      <alignment vertical="center"/>
    </xf>
    <xf numFmtId="0" fontId="25" fillId="11" borderId="0" applyNumberFormat="0" applyBorder="0" applyAlignment="0" applyProtection="0">
      <alignment vertical="center"/>
    </xf>
    <xf numFmtId="0" fontId="20" fillId="0" borderId="13" applyNumberFormat="0" applyFill="0" applyAlignment="0" applyProtection="0">
      <alignment vertical="center"/>
    </xf>
    <xf numFmtId="0" fontId="25" fillId="19" borderId="0" applyNumberFormat="0" applyBorder="0" applyAlignment="0" applyProtection="0">
      <alignment vertical="center"/>
    </xf>
    <xf numFmtId="0" fontId="36" fillId="25" borderId="17" applyNumberFormat="0" applyAlignment="0" applyProtection="0">
      <alignment vertical="center"/>
    </xf>
    <xf numFmtId="0" fontId="32" fillId="25" borderId="15" applyNumberFormat="0" applyAlignment="0" applyProtection="0">
      <alignment vertical="center"/>
    </xf>
    <xf numFmtId="0" fontId="23" fillId="8" borderId="10" applyNumberFormat="0" applyAlignment="0" applyProtection="0">
      <alignment vertical="center"/>
    </xf>
    <xf numFmtId="0" fontId="19" fillId="16" borderId="0" applyNumberFormat="0" applyBorder="0" applyAlignment="0" applyProtection="0">
      <alignment vertical="center"/>
    </xf>
    <xf numFmtId="0" fontId="25" fillId="29" borderId="0" applyNumberFormat="0" applyBorder="0" applyAlignment="0" applyProtection="0">
      <alignment vertical="center"/>
    </xf>
    <xf numFmtId="0" fontId="26" fillId="0" borderId="11" applyNumberFormat="0" applyFill="0" applyAlignment="0" applyProtection="0">
      <alignment vertical="center"/>
    </xf>
    <xf numFmtId="0" fontId="34" fillId="0" borderId="16" applyNumberFormat="0" applyFill="0" applyAlignment="0" applyProtection="0">
      <alignment vertical="center"/>
    </xf>
    <xf numFmtId="0" fontId="28" fillId="15" borderId="0" applyNumberFormat="0" applyBorder="0" applyAlignment="0" applyProtection="0">
      <alignment vertical="center"/>
    </xf>
    <xf numFmtId="0" fontId="30" fillId="18" borderId="0" applyNumberFormat="0" applyBorder="0" applyAlignment="0" applyProtection="0">
      <alignment vertical="center"/>
    </xf>
    <xf numFmtId="0" fontId="19" fillId="24" borderId="0" applyNumberFormat="0" applyBorder="0" applyAlignment="0" applyProtection="0">
      <alignment vertical="center"/>
    </xf>
    <xf numFmtId="0" fontId="25" fillId="32" borderId="0" applyNumberFormat="0" applyBorder="0" applyAlignment="0" applyProtection="0">
      <alignment vertical="center"/>
    </xf>
    <xf numFmtId="0" fontId="19" fillId="23" borderId="0" applyNumberFormat="0" applyBorder="0" applyAlignment="0" applyProtection="0">
      <alignment vertical="center"/>
    </xf>
    <xf numFmtId="0" fontId="19" fillId="7" borderId="0" applyNumberFormat="0" applyBorder="0" applyAlignment="0" applyProtection="0">
      <alignment vertical="center"/>
    </xf>
    <xf numFmtId="0" fontId="19" fillId="14" borderId="0" applyNumberFormat="0" applyBorder="0" applyAlignment="0" applyProtection="0">
      <alignment vertical="center"/>
    </xf>
    <xf numFmtId="0" fontId="19" fillId="4" borderId="0" applyNumberFormat="0" applyBorder="0" applyAlignment="0" applyProtection="0">
      <alignment vertical="center"/>
    </xf>
    <xf numFmtId="0" fontId="25" fillId="31" borderId="0" applyNumberFormat="0" applyBorder="0" applyAlignment="0" applyProtection="0">
      <alignment vertical="center"/>
    </xf>
    <xf numFmtId="0" fontId="25" fillId="28" borderId="0" applyNumberFormat="0" applyBorder="0" applyAlignment="0" applyProtection="0">
      <alignment vertical="center"/>
    </xf>
    <xf numFmtId="0" fontId="19" fillId="13" borderId="0" applyNumberFormat="0" applyBorder="0" applyAlignment="0" applyProtection="0">
      <alignment vertical="center"/>
    </xf>
    <xf numFmtId="0" fontId="19" fillId="3" borderId="0" applyNumberFormat="0" applyBorder="0" applyAlignment="0" applyProtection="0">
      <alignment vertical="center"/>
    </xf>
    <xf numFmtId="0" fontId="25" fillId="30" borderId="0" applyNumberFormat="0" applyBorder="0" applyAlignment="0" applyProtection="0">
      <alignment vertical="center"/>
    </xf>
    <xf numFmtId="0" fontId="19" fillId="6" borderId="0" applyNumberFormat="0" applyBorder="0" applyAlignment="0" applyProtection="0">
      <alignment vertical="center"/>
    </xf>
    <xf numFmtId="0" fontId="25" fillId="10" borderId="0" applyNumberFormat="0" applyBorder="0" applyAlignment="0" applyProtection="0">
      <alignment vertical="center"/>
    </xf>
    <xf numFmtId="0" fontId="25" fillId="27" borderId="0" applyNumberFormat="0" applyBorder="0" applyAlignment="0" applyProtection="0">
      <alignment vertical="center"/>
    </xf>
    <xf numFmtId="0" fontId="19" fillId="2" borderId="0" applyNumberFormat="0" applyBorder="0" applyAlignment="0" applyProtection="0">
      <alignment vertical="center"/>
    </xf>
    <xf numFmtId="0" fontId="25" fillId="17" borderId="0" applyNumberFormat="0" applyBorder="0" applyAlignment="0" applyProtection="0">
      <alignment vertical="center"/>
    </xf>
  </cellStyleXfs>
  <cellXfs count="73">
    <xf numFmtId="0" fontId="0" fillId="0" borderId="0" xfId="0">
      <alignment vertical="center"/>
    </xf>
    <xf numFmtId="0" fontId="1" fillId="0" borderId="0" xfId="0" applyFont="1" applyFill="1" applyAlignment="1">
      <alignment horizontal="center" vertical="center" wrapText="1"/>
    </xf>
    <xf numFmtId="0" fontId="2" fillId="0" borderId="0" xfId="0" applyFont="1" applyFill="1" applyAlignment="1">
      <alignment horizontal="center" vertical="center" wrapText="1"/>
    </xf>
    <xf numFmtId="0" fontId="3" fillId="0" borderId="0" xfId="0" applyFont="1" applyFill="1" applyAlignment="1">
      <alignment vertical="center"/>
    </xf>
    <xf numFmtId="0" fontId="4" fillId="0" borderId="0" xfId="0" applyFont="1" applyFill="1" applyAlignment="1">
      <alignment horizontal="center" vertical="center" wrapText="1"/>
    </xf>
    <xf numFmtId="0" fontId="5" fillId="0" borderId="0" xfId="0" applyFont="1" applyFill="1" applyAlignment="1">
      <alignment horizontal="center" vertical="center" wrapText="1"/>
    </xf>
    <xf numFmtId="0" fontId="6" fillId="0" borderId="0" xfId="0" applyFont="1" applyFill="1" applyAlignment="1">
      <alignment horizontal="center" vertical="center" wrapText="1"/>
    </xf>
    <xf numFmtId="0" fontId="7" fillId="0" borderId="0" xfId="0" applyFont="1" applyFill="1" applyAlignment="1">
      <alignment horizontal="center" vertical="center" wrapText="1"/>
    </xf>
    <xf numFmtId="0" fontId="3" fillId="0" borderId="0" xfId="0" applyFont="1" applyFill="1" applyAlignment="1">
      <alignment horizontal="center" vertical="center" wrapText="1"/>
    </xf>
    <xf numFmtId="0" fontId="2" fillId="0" borderId="0" xfId="0" applyFont="1" applyFill="1" applyAlignment="1">
      <alignment horizontal="center" vertical="center"/>
    </xf>
    <xf numFmtId="0" fontId="7" fillId="0" borderId="0" xfId="0" applyFont="1" applyFill="1" applyAlignment="1">
      <alignment horizontal="center" vertical="center"/>
    </xf>
    <xf numFmtId="176" fontId="2" fillId="0" borderId="0" xfId="0" applyNumberFormat="1" applyFont="1" applyFill="1" applyAlignment="1">
      <alignment horizontal="center" vertical="center"/>
    </xf>
    <xf numFmtId="0" fontId="8" fillId="0" borderId="0" xfId="0" applyFont="1" applyFill="1" applyAlignment="1">
      <alignment horizontal="center" vertical="center" wrapText="1"/>
    </xf>
    <xf numFmtId="0" fontId="9" fillId="0" borderId="0" xfId="0" applyFont="1" applyFill="1" applyAlignment="1">
      <alignment horizontal="center" vertical="center" wrapText="1"/>
    </xf>
    <xf numFmtId="0" fontId="10" fillId="0" borderId="0" xfId="0" applyFont="1" applyFill="1" applyAlignment="1">
      <alignment horizontal="center" vertical="center" wrapText="1"/>
    </xf>
    <xf numFmtId="0" fontId="11" fillId="0" borderId="0" xfId="0" applyFont="1" applyFill="1" applyAlignment="1">
      <alignment horizontal="center" vertical="center" wrapText="1"/>
    </xf>
    <xf numFmtId="0" fontId="10" fillId="0" borderId="1"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1" xfId="0" applyFont="1" applyFill="1" applyBorder="1" applyAlignment="1">
      <alignment vertical="center" wrapText="1"/>
    </xf>
    <xf numFmtId="0" fontId="10" fillId="0" borderId="3"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15" fillId="0" borderId="1" xfId="0" applyFont="1" applyFill="1" applyBorder="1" applyAlignment="1">
      <alignment vertical="center" wrapText="1"/>
    </xf>
    <xf numFmtId="0" fontId="15" fillId="0" borderId="1" xfId="0" applyFont="1" applyFill="1" applyBorder="1" applyAlignment="1">
      <alignment horizontal="center" vertical="center" wrapText="1"/>
    </xf>
    <xf numFmtId="0" fontId="15" fillId="0" borderId="1" xfId="0" applyFont="1" applyFill="1" applyBorder="1" applyAlignment="1">
      <alignment horizontal="left" vertical="center" wrapText="1"/>
    </xf>
    <xf numFmtId="0" fontId="7"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15" fillId="0" borderId="4" xfId="0" applyFont="1" applyFill="1" applyBorder="1" applyAlignment="1">
      <alignment horizontal="left" vertical="center" wrapText="1"/>
    </xf>
    <xf numFmtId="0" fontId="6" fillId="0" borderId="1" xfId="0" applyNumberFormat="1" applyFont="1" applyFill="1" applyBorder="1" applyAlignment="1">
      <alignment horizontal="center" vertical="center" wrapText="1"/>
    </xf>
    <xf numFmtId="0" fontId="6" fillId="0" borderId="1" xfId="0" applyFont="1" applyFill="1" applyBorder="1" applyAlignment="1">
      <alignment horizontal="left" vertical="center" wrapText="1"/>
    </xf>
    <xf numFmtId="176" fontId="8" fillId="0" borderId="0" xfId="0" applyNumberFormat="1" applyFont="1" applyFill="1" applyAlignment="1">
      <alignment horizontal="center" vertical="center" wrapText="1"/>
    </xf>
    <xf numFmtId="176" fontId="10" fillId="0" borderId="0" xfId="0" applyNumberFormat="1" applyFont="1" applyFill="1" applyAlignment="1">
      <alignment horizontal="center" vertical="center" wrapText="1"/>
    </xf>
    <xf numFmtId="176" fontId="10" fillId="0" borderId="5" xfId="0" applyNumberFormat="1" applyFont="1" applyFill="1" applyBorder="1" applyAlignment="1">
      <alignment horizontal="center" vertical="center" wrapText="1"/>
    </xf>
    <xf numFmtId="176" fontId="10" fillId="0" borderId="6" xfId="0" applyNumberFormat="1" applyFont="1" applyFill="1" applyBorder="1" applyAlignment="1">
      <alignment horizontal="center" vertical="center" wrapText="1"/>
    </xf>
    <xf numFmtId="176" fontId="10" fillId="0" borderId="7" xfId="0" applyNumberFormat="1" applyFont="1" applyFill="1" applyBorder="1" applyAlignment="1">
      <alignment horizontal="center" vertical="center" wrapText="1"/>
    </xf>
    <xf numFmtId="176" fontId="10" fillId="0" borderId="1" xfId="0" applyNumberFormat="1" applyFont="1" applyFill="1" applyBorder="1" applyAlignment="1">
      <alignment horizontal="center" vertical="center" wrapText="1"/>
    </xf>
    <xf numFmtId="0" fontId="10" fillId="0" borderId="1" xfId="0" applyNumberFormat="1" applyFont="1" applyFill="1" applyBorder="1" applyAlignment="1">
      <alignment horizontal="center" vertical="center" wrapText="1"/>
    </xf>
    <xf numFmtId="176" fontId="10" fillId="0" borderId="8" xfId="0" applyNumberFormat="1" applyFont="1" applyFill="1" applyBorder="1" applyAlignment="1">
      <alignment horizontal="center" vertical="center" wrapText="1"/>
    </xf>
    <xf numFmtId="176" fontId="12" fillId="0" borderId="1" xfId="0" applyNumberFormat="1" applyFont="1" applyFill="1" applyBorder="1" applyAlignment="1">
      <alignment horizontal="center" vertical="center" wrapText="1"/>
    </xf>
    <xf numFmtId="176" fontId="10" fillId="0" borderId="9" xfId="0" applyNumberFormat="1" applyFont="1" applyFill="1" applyBorder="1" applyAlignment="1">
      <alignment horizontal="center" vertical="center" wrapText="1"/>
    </xf>
    <xf numFmtId="176" fontId="14" fillId="0" borderId="1" xfId="0" applyNumberFormat="1" applyFont="1" applyFill="1" applyBorder="1" applyAlignment="1">
      <alignment horizontal="center" vertical="center" wrapText="1"/>
    </xf>
    <xf numFmtId="176" fontId="6" fillId="0" borderId="1" xfId="0" applyNumberFormat="1" applyFont="1" applyFill="1" applyBorder="1" applyAlignment="1">
      <alignment horizontal="center" vertical="center" wrapText="1"/>
    </xf>
    <xf numFmtId="176" fontId="15" fillId="0" borderId="1" xfId="0" applyNumberFormat="1" applyFont="1" applyFill="1" applyBorder="1" applyAlignment="1">
      <alignment horizontal="center" vertical="center" wrapText="1"/>
    </xf>
    <xf numFmtId="176" fontId="7" fillId="0" borderId="1" xfId="0" applyNumberFormat="1" applyFont="1" applyFill="1" applyBorder="1" applyAlignment="1">
      <alignment horizontal="center" vertical="center" wrapText="1"/>
    </xf>
    <xf numFmtId="176" fontId="6" fillId="0" borderId="0" xfId="0" applyNumberFormat="1" applyFont="1" applyFill="1" applyAlignment="1">
      <alignment horizontal="center" vertical="center" wrapText="1"/>
    </xf>
    <xf numFmtId="0" fontId="14" fillId="0" borderId="3"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15" fillId="0" borderId="1" xfId="0" applyNumberFormat="1" applyFont="1" applyFill="1" applyBorder="1" applyAlignment="1">
      <alignment horizontal="center" vertical="center" wrapText="1"/>
    </xf>
    <xf numFmtId="0" fontId="15" fillId="0" borderId="0" xfId="0" applyFont="1" applyFill="1" applyAlignment="1">
      <alignment vertical="center" wrapText="1"/>
    </xf>
    <xf numFmtId="176" fontId="6" fillId="0" borderId="0" xfId="0" applyNumberFormat="1" applyFont="1" applyFill="1" applyAlignment="1">
      <alignment horizontal="center" vertical="center"/>
    </xf>
    <xf numFmtId="0" fontId="6" fillId="0" borderId="3" xfId="0" applyNumberFormat="1" applyFont="1" applyFill="1" applyBorder="1" applyAlignment="1">
      <alignment horizontal="center" vertical="center" wrapText="1"/>
    </xf>
    <xf numFmtId="0" fontId="12" fillId="0" borderId="1" xfId="0" applyFont="1" applyFill="1" applyBorder="1" applyAlignment="1">
      <alignment horizontal="center" vertical="center"/>
    </xf>
    <xf numFmtId="0" fontId="12" fillId="0" borderId="1" xfId="0" applyFont="1" applyFill="1" applyBorder="1" applyAlignment="1" applyProtection="1">
      <alignment horizontal="center" vertical="center" wrapText="1"/>
      <protection locked="0"/>
    </xf>
    <xf numFmtId="0" fontId="14" fillId="0" borderId="1" xfId="0" applyFont="1" applyFill="1" applyBorder="1" applyAlignment="1" applyProtection="1">
      <alignment horizontal="center" vertical="center" wrapText="1"/>
      <protection locked="0"/>
    </xf>
    <xf numFmtId="0" fontId="6" fillId="0" borderId="1" xfId="0" applyFont="1" applyFill="1" applyBorder="1" applyAlignment="1">
      <alignment horizontal="justify" vertical="center" wrapText="1"/>
    </xf>
    <xf numFmtId="0" fontId="6" fillId="0" borderId="1" xfId="0" applyFont="1" applyFill="1" applyBorder="1" applyAlignment="1" applyProtection="1">
      <alignment horizontal="center" vertical="center" wrapText="1"/>
      <protection locked="0"/>
    </xf>
    <xf numFmtId="0" fontId="6" fillId="0" borderId="1" xfId="0" applyFont="1" applyFill="1" applyBorder="1" applyAlignment="1">
      <alignment vertical="center" wrapText="1"/>
    </xf>
    <xf numFmtId="176" fontId="7" fillId="0" borderId="1" xfId="0" applyNumberFormat="1" applyFont="1" applyFill="1" applyBorder="1" applyAlignment="1">
      <alignment horizontal="center" vertical="center"/>
    </xf>
    <xf numFmtId="176" fontId="5" fillId="0" borderId="0" xfId="0" applyNumberFormat="1" applyFont="1" applyFill="1" applyAlignment="1">
      <alignment horizontal="center" vertical="center" wrapText="1"/>
    </xf>
    <xf numFmtId="176" fontId="6" fillId="0" borderId="1" xfId="0" applyNumberFormat="1" applyFont="1" applyFill="1" applyBorder="1" applyAlignment="1">
      <alignment vertical="center" wrapText="1"/>
    </xf>
    <xf numFmtId="0" fontId="16" fillId="0" borderId="1" xfId="0" applyFont="1" applyFill="1" applyBorder="1" applyAlignment="1" applyProtection="1">
      <alignment horizontal="center" vertical="center" wrapText="1"/>
      <protection locked="0"/>
    </xf>
    <xf numFmtId="0" fontId="17" fillId="0" borderId="1" xfId="0" applyFont="1" applyFill="1" applyBorder="1" applyAlignment="1" applyProtection="1">
      <alignment horizontal="center" vertical="center" wrapText="1"/>
      <protection locked="0"/>
    </xf>
    <xf numFmtId="0" fontId="7" fillId="0" borderId="1" xfId="0" applyFont="1" applyFill="1" applyBorder="1" applyAlignment="1">
      <alignment vertical="center" wrapText="1"/>
    </xf>
    <xf numFmtId="0" fontId="18" fillId="0" borderId="1" xfId="0" applyFont="1" applyFill="1" applyBorder="1" applyAlignment="1" applyProtection="1">
      <alignment horizontal="center" vertical="center" wrapText="1"/>
      <protection locked="0"/>
    </xf>
    <xf numFmtId="0" fontId="12" fillId="0" borderId="5" xfId="0" applyFont="1" applyFill="1" applyBorder="1" applyAlignment="1">
      <alignment horizontal="center" vertical="center" wrapText="1"/>
    </xf>
    <xf numFmtId="0" fontId="12" fillId="0" borderId="6" xfId="0" applyFont="1" applyFill="1" applyBorder="1" applyAlignment="1">
      <alignment horizontal="center" vertical="center" wrapText="1"/>
    </xf>
    <xf numFmtId="0" fontId="13" fillId="0" borderId="6" xfId="0" applyFont="1" applyFill="1" applyBorder="1" applyAlignment="1">
      <alignment horizontal="center" vertical="center" wrapText="1"/>
    </xf>
    <xf numFmtId="176" fontId="12" fillId="0" borderId="6" xfId="0" applyNumberFormat="1" applyFont="1" applyFill="1" applyBorder="1" applyAlignment="1">
      <alignment horizontal="center" vertical="center" wrapText="1"/>
    </xf>
    <xf numFmtId="176" fontId="2" fillId="0" borderId="0" xfId="0" applyNumberFormat="1" applyFont="1" applyFill="1" applyAlignment="1">
      <alignment horizontal="center" vertical="center" wrapText="1"/>
    </xf>
    <xf numFmtId="0" fontId="12" fillId="0" borderId="1" xfId="0" applyFont="1" applyFill="1" applyBorder="1" applyAlignment="1">
      <alignment vertical="center" wrapText="1"/>
    </xf>
    <xf numFmtId="0" fontId="12" fillId="0" borderId="7"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T236"/>
  <sheetViews>
    <sheetView tabSelected="1" topLeftCell="A211" workbookViewId="0">
      <selection activeCell="O213" sqref="O213"/>
    </sheetView>
  </sheetViews>
  <sheetFormatPr defaultColWidth="9" defaultRowHeight="14.25"/>
  <cols>
    <col min="1" max="1" width="20.625" style="9" customWidth="1"/>
    <col min="2" max="3" width="5.5" style="9" customWidth="1"/>
    <col min="4" max="4" width="5.875" style="9" customWidth="1"/>
    <col min="5" max="5" width="9.375" style="9" customWidth="1"/>
    <col min="6" max="6" width="65.125" style="10" customWidth="1"/>
    <col min="7" max="7" width="13.625" style="9" customWidth="1"/>
    <col min="8" max="8" width="6" style="9" customWidth="1"/>
    <col min="9" max="10" width="9.5" style="11" customWidth="1"/>
    <col min="11" max="11" width="10.375" style="11" customWidth="1"/>
    <col min="12" max="13" width="9.25" style="11" customWidth="1"/>
    <col min="14" max="14" width="9.625" style="11" customWidth="1"/>
    <col min="15" max="15" width="13.5" style="9" customWidth="1"/>
    <col min="16" max="16" width="8.75" style="9" customWidth="1"/>
    <col min="17" max="17" width="5.625" style="9" customWidth="1"/>
    <col min="18" max="18" width="5" style="9" customWidth="1"/>
    <col min="19" max="19" width="9" style="9"/>
    <col min="20" max="20" width="9.25" style="9"/>
    <col min="21" max="16384" width="9" style="9"/>
  </cols>
  <sheetData>
    <row r="1" s="1" customFormat="1" ht="34" customHeight="1" spans="1:18">
      <c r="A1" s="12" t="s">
        <v>0</v>
      </c>
      <c r="B1" s="12"/>
      <c r="C1" s="12"/>
      <c r="D1" s="12"/>
      <c r="E1" s="12"/>
      <c r="F1" s="13"/>
      <c r="G1" s="12"/>
      <c r="H1" s="12"/>
      <c r="I1" s="32"/>
      <c r="J1" s="32"/>
      <c r="K1" s="32"/>
      <c r="L1" s="32"/>
      <c r="M1" s="32"/>
      <c r="N1" s="32"/>
      <c r="O1" s="12"/>
      <c r="P1" s="12"/>
      <c r="Q1" s="12"/>
      <c r="R1" s="12"/>
    </row>
    <row r="2" s="2" customFormat="1" ht="26" customHeight="1" spans="1:18">
      <c r="A2" s="14"/>
      <c r="B2" s="14"/>
      <c r="C2" s="14"/>
      <c r="D2" s="14"/>
      <c r="E2" s="14"/>
      <c r="F2" s="15"/>
      <c r="G2" s="14"/>
      <c r="H2" s="14"/>
      <c r="I2" s="33"/>
      <c r="J2" s="33"/>
      <c r="K2" s="33"/>
      <c r="L2" s="33"/>
      <c r="M2" s="33"/>
      <c r="N2" s="33"/>
      <c r="O2" s="14"/>
      <c r="P2" s="14"/>
      <c r="Q2" s="14"/>
      <c r="R2" s="14"/>
    </row>
    <row r="3" s="3" customFormat="1" ht="22" customHeight="1" spans="1:18">
      <c r="A3" s="16" t="s">
        <v>1</v>
      </c>
      <c r="B3" s="16" t="s">
        <v>2</v>
      </c>
      <c r="C3" s="16" t="s">
        <v>3</v>
      </c>
      <c r="D3" s="16" t="s">
        <v>4</v>
      </c>
      <c r="E3" s="16"/>
      <c r="F3" s="16" t="s">
        <v>5</v>
      </c>
      <c r="G3" s="16" t="s">
        <v>6</v>
      </c>
      <c r="H3" s="16" t="s">
        <v>7</v>
      </c>
      <c r="I3" s="34" t="s">
        <v>8</v>
      </c>
      <c r="J3" s="35"/>
      <c r="K3" s="35"/>
      <c r="L3" s="35"/>
      <c r="M3" s="35"/>
      <c r="N3" s="36"/>
      <c r="O3" s="16" t="s">
        <v>9</v>
      </c>
      <c r="P3" s="16" t="s">
        <v>10</v>
      </c>
      <c r="Q3" s="16" t="s">
        <v>11</v>
      </c>
      <c r="R3" s="16" t="s">
        <v>12</v>
      </c>
    </row>
    <row r="4" s="3" customFormat="1" ht="22" customHeight="1" spans="1:18">
      <c r="A4" s="16"/>
      <c r="B4" s="16"/>
      <c r="C4" s="16"/>
      <c r="D4" s="17" t="s">
        <v>13</v>
      </c>
      <c r="E4" s="17" t="s">
        <v>14</v>
      </c>
      <c r="F4" s="16"/>
      <c r="G4" s="16"/>
      <c r="H4" s="16"/>
      <c r="I4" s="37" t="s">
        <v>15</v>
      </c>
      <c r="J4" s="37" t="s">
        <v>16</v>
      </c>
      <c r="K4" s="38" t="s">
        <v>17</v>
      </c>
      <c r="L4" s="38"/>
      <c r="M4" s="38"/>
      <c r="N4" s="39" t="s">
        <v>18</v>
      </c>
      <c r="O4" s="16"/>
      <c r="P4" s="16"/>
      <c r="Q4" s="16"/>
      <c r="R4" s="16"/>
    </row>
    <row r="5" s="3" customFormat="1" ht="37" customHeight="1" spans="1:18">
      <c r="A5" s="18"/>
      <c r="B5" s="16"/>
      <c r="C5" s="16"/>
      <c r="D5" s="19"/>
      <c r="E5" s="19"/>
      <c r="F5" s="16"/>
      <c r="G5" s="16"/>
      <c r="H5" s="16"/>
      <c r="I5" s="37"/>
      <c r="J5" s="37"/>
      <c r="K5" s="40" t="s">
        <v>19</v>
      </c>
      <c r="L5" s="40" t="s">
        <v>20</v>
      </c>
      <c r="M5" s="40" t="s">
        <v>21</v>
      </c>
      <c r="N5" s="41"/>
      <c r="O5" s="16"/>
      <c r="P5" s="16"/>
      <c r="Q5" s="16"/>
      <c r="R5" s="16"/>
    </row>
    <row r="6" s="4" customFormat="1" ht="30" customHeight="1" spans="1:18">
      <c r="A6" s="20" t="s">
        <v>22</v>
      </c>
      <c r="B6" s="20">
        <f>B7+B121+B138+B142+B177+B192+B200+B220</f>
        <v>126</v>
      </c>
      <c r="C6" s="20" t="s">
        <v>23</v>
      </c>
      <c r="D6" s="20" t="s">
        <v>23</v>
      </c>
      <c r="E6" s="20" t="s">
        <v>23</v>
      </c>
      <c r="F6" s="21" t="s">
        <v>23</v>
      </c>
      <c r="G6" s="20" t="s">
        <v>23</v>
      </c>
      <c r="H6" s="20" t="s">
        <v>23</v>
      </c>
      <c r="I6" s="40">
        <f t="shared" ref="I6:N6" si="0">I7+I121+I138+I142+I177+I192+I200+I220</f>
        <v>50150.63</v>
      </c>
      <c r="J6" s="40">
        <f t="shared" si="0"/>
        <v>15809</v>
      </c>
      <c r="K6" s="40">
        <f t="shared" si="0"/>
        <v>16413.94</v>
      </c>
      <c r="L6" s="40">
        <f t="shared" si="0"/>
        <v>7011.42</v>
      </c>
      <c r="M6" s="40">
        <f t="shared" si="0"/>
        <v>3000</v>
      </c>
      <c r="N6" s="40">
        <f t="shared" si="0"/>
        <v>7916.27</v>
      </c>
      <c r="O6" s="22" t="s">
        <v>23</v>
      </c>
      <c r="P6" s="22" t="s">
        <v>23</v>
      </c>
      <c r="Q6" s="22" t="s">
        <v>23</v>
      </c>
      <c r="R6" s="22"/>
    </row>
    <row r="7" s="4" customFormat="1" ht="30" customHeight="1" spans="1:18">
      <c r="A7" s="20" t="s">
        <v>24</v>
      </c>
      <c r="B7" s="20">
        <f>B8+B73+B100+B106+B113</f>
        <v>84</v>
      </c>
      <c r="C7" s="20" t="s">
        <v>23</v>
      </c>
      <c r="D7" s="20" t="s">
        <v>23</v>
      </c>
      <c r="E7" s="20" t="s">
        <v>23</v>
      </c>
      <c r="F7" s="21" t="s">
        <v>23</v>
      </c>
      <c r="G7" s="20" t="s">
        <v>23</v>
      </c>
      <c r="H7" s="20" t="s">
        <v>23</v>
      </c>
      <c r="I7" s="40">
        <f t="shared" ref="I7:N7" si="1">I8+I73+I100+I106+I113</f>
        <v>34810.97</v>
      </c>
      <c r="J7" s="40">
        <f t="shared" si="1"/>
        <v>12316.55</v>
      </c>
      <c r="K7" s="40">
        <f t="shared" si="1"/>
        <v>9684.94</v>
      </c>
      <c r="L7" s="40">
        <f t="shared" si="1"/>
        <v>2090.48</v>
      </c>
      <c r="M7" s="40">
        <f t="shared" si="1"/>
        <v>3000</v>
      </c>
      <c r="N7" s="40">
        <f t="shared" si="1"/>
        <v>7719</v>
      </c>
      <c r="O7" s="22" t="s">
        <v>23</v>
      </c>
      <c r="P7" s="22" t="s">
        <v>23</v>
      </c>
      <c r="Q7" s="22" t="s">
        <v>23</v>
      </c>
      <c r="R7" s="22"/>
    </row>
    <row r="8" s="4" customFormat="1" ht="30" customHeight="1" spans="1:18">
      <c r="A8" s="20" t="s">
        <v>25</v>
      </c>
      <c r="B8" s="20">
        <f>B9+B20+B26+B27+B35+B53+B54+B56</f>
        <v>56</v>
      </c>
      <c r="C8" s="20" t="s">
        <v>23</v>
      </c>
      <c r="D8" s="20" t="s">
        <v>23</v>
      </c>
      <c r="E8" s="20" t="s">
        <v>23</v>
      </c>
      <c r="F8" s="21" t="s">
        <v>23</v>
      </c>
      <c r="G8" s="20" t="s">
        <v>23</v>
      </c>
      <c r="H8" s="20" t="s">
        <v>23</v>
      </c>
      <c r="I8" s="40">
        <f t="shared" ref="I8:N8" si="2">I9+I20+I26+I27+I35+I53+I54+I56</f>
        <v>22417.67</v>
      </c>
      <c r="J8" s="40">
        <f t="shared" si="2"/>
        <v>6997.55</v>
      </c>
      <c r="K8" s="40">
        <f t="shared" si="2"/>
        <v>7568.94</v>
      </c>
      <c r="L8" s="40">
        <f t="shared" si="2"/>
        <v>800.48</v>
      </c>
      <c r="M8" s="40">
        <f t="shared" si="2"/>
        <v>3000</v>
      </c>
      <c r="N8" s="40">
        <f t="shared" si="2"/>
        <v>4050.7</v>
      </c>
      <c r="O8" s="20" t="s">
        <v>23</v>
      </c>
      <c r="P8" s="20" t="s">
        <v>23</v>
      </c>
      <c r="Q8" s="22" t="s">
        <v>23</v>
      </c>
      <c r="R8" s="22"/>
    </row>
    <row r="9" s="4" customFormat="1" ht="30" customHeight="1" spans="1:18">
      <c r="A9" s="20" t="s">
        <v>26</v>
      </c>
      <c r="B9" s="20">
        <f>SUM(B10:B19)</f>
        <v>10</v>
      </c>
      <c r="C9" s="20" t="s">
        <v>23</v>
      </c>
      <c r="D9" s="22" t="s">
        <v>27</v>
      </c>
      <c r="E9" s="20">
        <f t="shared" ref="E9:N9" si="3">SUM(E10:E19)</f>
        <v>13.5475</v>
      </c>
      <c r="F9" s="21" t="s">
        <v>23</v>
      </c>
      <c r="G9" s="20" t="s">
        <v>23</v>
      </c>
      <c r="H9" s="20" t="s">
        <v>23</v>
      </c>
      <c r="I9" s="40">
        <f t="shared" si="3"/>
        <v>9048.88</v>
      </c>
      <c r="J9" s="40">
        <f t="shared" si="3"/>
        <v>3999.8</v>
      </c>
      <c r="K9" s="40">
        <f t="shared" si="3"/>
        <v>200</v>
      </c>
      <c r="L9" s="40">
        <f t="shared" si="3"/>
        <v>798.38</v>
      </c>
      <c r="M9" s="40">
        <f t="shared" si="3"/>
        <v>0</v>
      </c>
      <c r="N9" s="40">
        <f t="shared" si="3"/>
        <v>4050.7</v>
      </c>
      <c r="O9" s="20" t="s">
        <v>23</v>
      </c>
      <c r="P9" s="20" t="s">
        <v>23</v>
      </c>
      <c r="Q9" s="20" t="s">
        <v>23</v>
      </c>
      <c r="R9" s="20"/>
    </row>
    <row r="10" s="5" customFormat="1" ht="39" customHeight="1" spans="1:20">
      <c r="A10" s="22" t="s">
        <v>28</v>
      </c>
      <c r="B10" s="22">
        <v>1</v>
      </c>
      <c r="C10" s="22" t="s">
        <v>29</v>
      </c>
      <c r="D10" s="22" t="s">
        <v>27</v>
      </c>
      <c r="E10" s="22">
        <v>2</v>
      </c>
      <c r="F10" s="23" t="s">
        <v>30</v>
      </c>
      <c r="G10" s="22" t="s">
        <v>31</v>
      </c>
      <c r="H10" s="22" t="s">
        <v>32</v>
      </c>
      <c r="I10" s="42">
        <f t="shared" ref="I10:I19" si="4">J10+K10+L10+M10+N10</f>
        <v>500</v>
      </c>
      <c r="J10" s="42">
        <v>500</v>
      </c>
      <c r="K10" s="42"/>
      <c r="L10" s="42"/>
      <c r="M10" s="42"/>
      <c r="N10" s="42"/>
      <c r="O10" s="23" t="s">
        <v>33</v>
      </c>
      <c r="P10" s="22" t="s">
        <v>34</v>
      </c>
      <c r="Q10" s="22" t="s">
        <v>35</v>
      </c>
      <c r="R10" s="22"/>
      <c r="T10" s="4"/>
    </row>
    <row r="11" s="5" customFormat="1" ht="48" spans="1:20">
      <c r="A11" s="22" t="s">
        <v>36</v>
      </c>
      <c r="B11" s="22">
        <v>1</v>
      </c>
      <c r="C11" s="22" t="s">
        <v>29</v>
      </c>
      <c r="D11" s="22" t="s">
        <v>27</v>
      </c>
      <c r="E11" s="22">
        <v>0.02</v>
      </c>
      <c r="F11" s="23" t="s">
        <v>37</v>
      </c>
      <c r="G11" s="22" t="s">
        <v>38</v>
      </c>
      <c r="H11" s="22" t="s">
        <v>32</v>
      </c>
      <c r="I11" s="42">
        <f t="shared" si="4"/>
        <v>2350.7</v>
      </c>
      <c r="J11" s="42">
        <v>1500</v>
      </c>
      <c r="K11" s="42"/>
      <c r="L11" s="42"/>
      <c r="M11" s="42"/>
      <c r="N11" s="42">
        <v>850.7</v>
      </c>
      <c r="O11" s="22" t="s">
        <v>39</v>
      </c>
      <c r="P11" s="22" t="s">
        <v>34</v>
      </c>
      <c r="Q11" s="22" t="s">
        <v>35</v>
      </c>
      <c r="R11" s="22"/>
      <c r="T11" s="4"/>
    </row>
    <row r="12" s="5" customFormat="1" ht="36" spans="1:20">
      <c r="A12" s="22" t="s">
        <v>40</v>
      </c>
      <c r="B12" s="22">
        <v>1</v>
      </c>
      <c r="C12" s="22" t="s">
        <v>29</v>
      </c>
      <c r="D12" s="22" t="s">
        <v>27</v>
      </c>
      <c r="E12" s="22">
        <v>5</v>
      </c>
      <c r="F12" s="23" t="s">
        <v>41</v>
      </c>
      <c r="G12" s="22" t="s">
        <v>42</v>
      </c>
      <c r="H12" s="22" t="s">
        <v>32</v>
      </c>
      <c r="I12" s="42">
        <f t="shared" si="4"/>
        <v>200</v>
      </c>
      <c r="J12" s="42"/>
      <c r="K12" s="42">
        <v>200</v>
      </c>
      <c r="L12" s="42"/>
      <c r="M12" s="42"/>
      <c r="N12" s="42"/>
      <c r="O12" s="22" t="s">
        <v>43</v>
      </c>
      <c r="P12" s="22" t="s">
        <v>34</v>
      </c>
      <c r="Q12" s="22" t="s">
        <v>35</v>
      </c>
      <c r="R12" s="22"/>
      <c r="T12" s="4"/>
    </row>
    <row r="13" s="5" customFormat="1" ht="31" customHeight="1" spans="1:20">
      <c r="A13" s="23" t="s">
        <v>44</v>
      </c>
      <c r="B13" s="23">
        <v>1</v>
      </c>
      <c r="C13" s="23" t="s">
        <v>29</v>
      </c>
      <c r="D13" s="22" t="s">
        <v>27</v>
      </c>
      <c r="E13" s="23">
        <v>0.05</v>
      </c>
      <c r="F13" s="23" t="s">
        <v>45</v>
      </c>
      <c r="G13" s="23" t="s">
        <v>46</v>
      </c>
      <c r="H13" s="23" t="s">
        <v>32</v>
      </c>
      <c r="I13" s="42">
        <f t="shared" si="4"/>
        <v>200</v>
      </c>
      <c r="J13" s="43">
        <v>200</v>
      </c>
      <c r="K13" s="43"/>
      <c r="L13" s="43"/>
      <c r="M13" s="43"/>
      <c r="N13" s="43"/>
      <c r="O13" s="22" t="s">
        <v>39</v>
      </c>
      <c r="P13" s="23" t="s">
        <v>34</v>
      </c>
      <c r="Q13" s="23" t="s">
        <v>35</v>
      </c>
      <c r="R13" s="22"/>
      <c r="T13" s="4"/>
    </row>
    <row r="14" s="2" customFormat="1" ht="39" customHeight="1" spans="1:20">
      <c r="A14" s="24" t="s">
        <v>47</v>
      </c>
      <c r="B14" s="22">
        <v>1</v>
      </c>
      <c r="C14" s="22" t="s">
        <v>29</v>
      </c>
      <c r="D14" s="22" t="s">
        <v>27</v>
      </c>
      <c r="E14" s="22">
        <v>0.025</v>
      </c>
      <c r="F14" s="25" t="s">
        <v>48</v>
      </c>
      <c r="G14" s="25" t="s">
        <v>49</v>
      </c>
      <c r="H14" s="23" t="s">
        <v>32</v>
      </c>
      <c r="I14" s="42">
        <f t="shared" si="4"/>
        <v>45</v>
      </c>
      <c r="J14" s="44">
        <v>45</v>
      </c>
      <c r="K14" s="44"/>
      <c r="L14" s="44"/>
      <c r="M14" s="44"/>
      <c r="N14" s="44"/>
      <c r="O14" s="22" t="s">
        <v>39</v>
      </c>
      <c r="P14" s="23" t="s">
        <v>34</v>
      </c>
      <c r="Q14" s="23" t="s">
        <v>35</v>
      </c>
      <c r="R14" s="25"/>
      <c r="T14" s="8"/>
    </row>
    <row r="15" s="2" customFormat="1" ht="39" customHeight="1" spans="1:20">
      <c r="A15" s="24" t="s">
        <v>50</v>
      </c>
      <c r="B15" s="22">
        <v>1</v>
      </c>
      <c r="C15" s="22" t="s">
        <v>29</v>
      </c>
      <c r="D15" s="22" t="s">
        <v>27</v>
      </c>
      <c r="E15" s="22">
        <v>0.045</v>
      </c>
      <c r="F15" s="24" t="s">
        <v>51</v>
      </c>
      <c r="G15" s="25" t="s">
        <v>52</v>
      </c>
      <c r="H15" s="23" t="s">
        <v>32</v>
      </c>
      <c r="I15" s="42">
        <f t="shared" si="4"/>
        <v>22</v>
      </c>
      <c r="J15" s="44">
        <v>22</v>
      </c>
      <c r="K15" s="44"/>
      <c r="L15" s="44"/>
      <c r="M15" s="44"/>
      <c r="N15" s="44"/>
      <c r="O15" s="22" t="s">
        <v>39</v>
      </c>
      <c r="P15" s="23" t="s">
        <v>34</v>
      </c>
      <c r="Q15" s="23" t="s">
        <v>35</v>
      </c>
      <c r="R15" s="25"/>
      <c r="T15" s="8"/>
    </row>
    <row r="16" s="2" customFormat="1" ht="39" customHeight="1" spans="1:20">
      <c r="A16" s="24" t="s">
        <v>53</v>
      </c>
      <c r="B16" s="22">
        <v>1</v>
      </c>
      <c r="C16" s="22" t="s">
        <v>29</v>
      </c>
      <c r="D16" s="22" t="s">
        <v>27</v>
      </c>
      <c r="E16" s="22">
        <v>0.0075</v>
      </c>
      <c r="F16" s="26" t="s">
        <v>54</v>
      </c>
      <c r="G16" s="25" t="s">
        <v>46</v>
      </c>
      <c r="H16" s="23" t="s">
        <v>32</v>
      </c>
      <c r="I16" s="42">
        <f t="shared" si="4"/>
        <v>31.18</v>
      </c>
      <c r="J16" s="44">
        <v>31.18</v>
      </c>
      <c r="K16" s="44"/>
      <c r="L16" s="44"/>
      <c r="M16" s="44"/>
      <c r="N16" s="44"/>
      <c r="O16" s="22" t="s">
        <v>39</v>
      </c>
      <c r="P16" s="23" t="s">
        <v>34</v>
      </c>
      <c r="Q16" s="23" t="s">
        <v>35</v>
      </c>
      <c r="R16" s="25"/>
      <c r="T16" s="8"/>
    </row>
    <row r="17" s="5" customFormat="1" ht="64" customHeight="1" spans="1:20">
      <c r="A17" s="25" t="s">
        <v>55</v>
      </c>
      <c r="B17" s="23">
        <v>1</v>
      </c>
      <c r="C17" s="23" t="s">
        <v>29</v>
      </c>
      <c r="D17" s="22" t="s">
        <v>27</v>
      </c>
      <c r="E17" s="23">
        <v>0.2</v>
      </c>
      <c r="F17" s="26" t="s">
        <v>56</v>
      </c>
      <c r="G17" s="23" t="s">
        <v>57</v>
      </c>
      <c r="H17" s="23" t="s">
        <v>32</v>
      </c>
      <c r="I17" s="42">
        <f t="shared" si="4"/>
        <v>360</v>
      </c>
      <c r="J17" s="43">
        <v>360</v>
      </c>
      <c r="K17" s="43"/>
      <c r="L17" s="43"/>
      <c r="M17" s="43"/>
      <c r="N17" s="43"/>
      <c r="O17" s="22" t="s">
        <v>39</v>
      </c>
      <c r="P17" s="23" t="s">
        <v>58</v>
      </c>
      <c r="Q17" s="23" t="s">
        <v>35</v>
      </c>
      <c r="R17" s="22"/>
      <c r="T17" s="4"/>
    </row>
    <row r="18" s="5" customFormat="1" ht="48" spans="1:20">
      <c r="A18" s="25" t="s">
        <v>59</v>
      </c>
      <c r="B18" s="23">
        <v>1</v>
      </c>
      <c r="C18" s="23" t="s">
        <v>29</v>
      </c>
      <c r="D18" s="22" t="s">
        <v>27</v>
      </c>
      <c r="E18" s="23">
        <v>0.2</v>
      </c>
      <c r="F18" s="26" t="s">
        <v>60</v>
      </c>
      <c r="G18" s="23" t="s">
        <v>57</v>
      </c>
      <c r="H18" s="23" t="s">
        <v>32</v>
      </c>
      <c r="I18" s="42">
        <f t="shared" si="4"/>
        <v>640</v>
      </c>
      <c r="J18" s="43">
        <v>640</v>
      </c>
      <c r="K18" s="43"/>
      <c r="L18" s="43"/>
      <c r="M18" s="43"/>
      <c r="N18" s="43"/>
      <c r="O18" s="22" t="s">
        <v>39</v>
      </c>
      <c r="P18" s="23" t="s">
        <v>58</v>
      </c>
      <c r="Q18" s="23" t="s">
        <v>35</v>
      </c>
      <c r="R18" s="22"/>
      <c r="T18" s="4"/>
    </row>
    <row r="19" s="5" customFormat="1" ht="63" customHeight="1" spans="1:20">
      <c r="A19" s="23" t="s">
        <v>61</v>
      </c>
      <c r="B19" s="22">
        <v>1</v>
      </c>
      <c r="C19" s="23" t="s">
        <v>29</v>
      </c>
      <c r="D19" s="22" t="s">
        <v>27</v>
      </c>
      <c r="E19" s="22">
        <v>6</v>
      </c>
      <c r="F19" s="23" t="s">
        <v>62</v>
      </c>
      <c r="G19" s="22" t="s">
        <v>63</v>
      </c>
      <c r="H19" s="22" t="s">
        <v>32</v>
      </c>
      <c r="I19" s="42">
        <f t="shared" si="4"/>
        <v>4700</v>
      </c>
      <c r="J19" s="43">
        <v>701.62</v>
      </c>
      <c r="K19" s="42"/>
      <c r="L19" s="42">
        <v>798.38</v>
      </c>
      <c r="M19" s="40"/>
      <c r="N19" s="42">
        <v>3200</v>
      </c>
      <c r="O19" s="22" t="s">
        <v>33</v>
      </c>
      <c r="P19" s="22" t="s">
        <v>34</v>
      </c>
      <c r="Q19" s="22" t="s">
        <v>35</v>
      </c>
      <c r="R19" s="47"/>
      <c r="T19" s="4"/>
    </row>
    <row r="20" s="4" customFormat="1" ht="26" customHeight="1" spans="1:18">
      <c r="A20" s="20" t="s">
        <v>64</v>
      </c>
      <c r="B20" s="20">
        <f>SUM(B21:B25)</f>
        <v>5</v>
      </c>
      <c r="C20" s="20"/>
      <c r="D20" s="22" t="s">
        <v>65</v>
      </c>
      <c r="E20" s="20">
        <f t="shared" ref="E20:N20" si="5">SUM(E21:E25)</f>
        <v>5</v>
      </c>
      <c r="F20" s="20" t="s">
        <v>23</v>
      </c>
      <c r="G20" s="20" t="s">
        <v>23</v>
      </c>
      <c r="H20" s="20" t="s">
        <v>23</v>
      </c>
      <c r="I20" s="40">
        <f t="shared" si="5"/>
        <v>288.75</v>
      </c>
      <c r="J20" s="40">
        <f t="shared" si="5"/>
        <v>288.75</v>
      </c>
      <c r="K20" s="40">
        <f t="shared" si="5"/>
        <v>0</v>
      </c>
      <c r="L20" s="40">
        <f t="shared" si="5"/>
        <v>0</v>
      </c>
      <c r="M20" s="40">
        <f t="shared" si="5"/>
        <v>0</v>
      </c>
      <c r="N20" s="40">
        <f t="shared" si="5"/>
        <v>0</v>
      </c>
      <c r="O20" s="20" t="s">
        <v>23</v>
      </c>
      <c r="P20" s="20" t="s">
        <v>23</v>
      </c>
      <c r="Q20" s="20" t="s">
        <v>23</v>
      </c>
      <c r="R20" s="20"/>
    </row>
    <row r="21" s="6" customFormat="1" ht="43" customHeight="1" spans="1:20">
      <c r="A21" s="23" t="s">
        <v>66</v>
      </c>
      <c r="B21" s="23">
        <v>1</v>
      </c>
      <c r="C21" s="23" t="s">
        <v>29</v>
      </c>
      <c r="D21" s="23" t="s">
        <v>65</v>
      </c>
      <c r="E21" s="23">
        <v>1</v>
      </c>
      <c r="F21" s="23" t="s">
        <v>67</v>
      </c>
      <c r="G21" s="23" t="s">
        <v>68</v>
      </c>
      <c r="H21" s="23" t="s">
        <v>32</v>
      </c>
      <c r="I21" s="42">
        <f t="shared" ref="I21:I25" si="6">J21+K21+L21+M21+N21</f>
        <v>30</v>
      </c>
      <c r="J21" s="43">
        <v>30</v>
      </c>
      <c r="K21" s="43"/>
      <c r="L21" s="43"/>
      <c r="M21" s="43"/>
      <c r="N21" s="43"/>
      <c r="O21" s="23" t="s">
        <v>39</v>
      </c>
      <c r="P21" s="23" t="s">
        <v>34</v>
      </c>
      <c r="Q21" s="23" t="s">
        <v>35</v>
      </c>
      <c r="R21" s="23"/>
      <c r="T21" s="4"/>
    </row>
    <row r="22" s="7" customFormat="1" ht="67" customHeight="1" spans="1:20">
      <c r="A22" s="27" t="s">
        <v>69</v>
      </c>
      <c r="B22" s="23">
        <v>1</v>
      </c>
      <c r="C22" s="23" t="s">
        <v>29</v>
      </c>
      <c r="D22" s="23" t="s">
        <v>65</v>
      </c>
      <c r="E22" s="23">
        <v>1</v>
      </c>
      <c r="F22" s="27" t="s">
        <v>70</v>
      </c>
      <c r="G22" s="28" t="s">
        <v>71</v>
      </c>
      <c r="H22" s="28" t="s">
        <v>32</v>
      </c>
      <c r="I22" s="43">
        <f t="shared" si="6"/>
        <v>40</v>
      </c>
      <c r="J22" s="44">
        <v>40</v>
      </c>
      <c r="K22" s="45"/>
      <c r="L22" s="45"/>
      <c r="M22" s="45"/>
      <c r="N22" s="45"/>
      <c r="O22" s="23" t="s">
        <v>39</v>
      </c>
      <c r="P22" s="23" t="s">
        <v>34</v>
      </c>
      <c r="Q22" s="23" t="s">
        <v>35</v>
      </c>
      <c r="R22" s="28"/>
      <c r="T22" s="8"/>
    </row>
    <row r="23" s="7" customFormat="1" ht="43" customHeight="1" spans="1:20">
      <c r="A23" s="27" t="s">
        <v>72</v>
      </c>
      <c r="B23" s="23">
        <v>1</v>
      </c>
      <c r="C23" s="23" t="s">
        <v>29</v>
      </c>
      <c r="D23" s="23" t="s">
        <v>65</v>
      </c>
      <c r="E23" s="23">
        <v>1</v>
      </c>
      <c r="F23" s="27" t="s">
        <v>73</v>
      </c>
      <c r="G23" s="28" t="s">
        <v>74</v>
      </c>
      <c r="H23" s="28" t="s">
        <v>32</v>
      </c>
      <c r="I23" s="43">
        <f t="shared" si="6"/>
        <v>50</v>
      </c>
      <c r="J23" s="44">
        <v>50</v>
      </c>
      <c r="K23" s="45"/>
      <c r="L23" s="45"/>
      <c r="M23" s="45"/>
      <c r="N23" s="45"/>
      <c r="O23" s="23" t="s">
        <v>39</v>
      </c>
      <c r="P23" s="23" t="s">
        <v>34</v>
      </c>
      <c r="Q23" s="23" t="s">
        <v>35</v>
      </c>
      <c r="R23" s="28"/>
      <c r="T23" s="8"/>
    </row>
    <row r="24" s="7" customFormat="1" ht="43" customHeight="1" spans="1:20">
      <c r="A24" s="27" t="s">
        <v>75</v>
      </c>
      <c r="B24" s="23">
        <v>1</v>
      </c>
      <c r="C24" s="23" t="s">
        <v>29</v>
      </c>
      <c r="D24" s="23" t="s">
        <v>65</v>
      </c>
      <c r="E24" s="23">
        <v>1</v>
      </c>
      <c r="F24" s="27" t="s">
        <v>76</v>
      </c>
      <c r="G24" s="28" t="s">
        <v>74</v>
      </c>
      <c r="H24" s="28" t="s">
        <v>32</v>
      </c>
      <c r="I24" s="43">
        <f t="shared" si="6"/>
        <v>50</v>
      </c>
      <c r="J24" s="44">
        <v>50</v>
      </c>
      <c r="K24" s="45"/>
      <c r="L24" s="45"/>
      <c r="M24" s="45"/>
      <c r="N24" s="45"/>
      <c r="O24" s="23" t="s">
        <v>39</v>
      </c>
      <c r="P24" s="23" t="s">
        <v>34</v>
      </c>
      <c r="Q24" s="23" t="s">
        <v>35</v>
      </c>
      <c r="R24" s="28"/>
      <c r="T24" s="8"/>
    </row>
    <row r="25" s="6" customFormat="1" ht="30" customHeight="1" spans="1:20">
      <c r="A25" s="23" t="s">
        <v>77</v>
      </c>
      <c r="B25" s="23">
        <v>1</v>
      </c>
      <c r="C25" s="23" t="s">
        <v>29</v>
      </c>
      <c r="D25" s="23" t="s">
        <v>65</v>
      </c>
      <c r="E25" s="23">
        <v>1</v>
      </c>
      <c r="F25" s="29" t="s">
        <v>78</v>
      </c>
      <c r="G25" s="23" t="s">
        <v>79</v>
      </c>
      <c r="H25" s="23" t="s">
        <v>32</v>
      </c>
      <c r="I25" s="43">
        <f t="shared" si="6"/>
        <v>118.75</v>
      </c>
      <c r="J25" s="43">
        <v>118.75</v>
      </c>
      <c r="K25" s="43"/>
      <c r="L25" s="43"/>
      <c r="M25" s="43"/>
      <c r="N25" s="43"/>
      <c r="O25" s="23" t="s">
        <v>39</v>
      </c>
      <c r="P25" s="23" t="s">
        <v>34</v>
      </c>
      <c r="Q25" s="23" t="s">
        <v>35</v>
      </c>
      <c r="R25" s="23"/>
      <c r="T25" s="4"/>
    </row>
    <row r="26" s="4" customFormat="1" ht="39" customHeight="1" spans="1:18">
      <c r="A26" s="20" t="s">
        <v>80</v>
      </c>
      <c r="B26" s="20"/>
      <c r="C26" s="20" t="s">
        <v>23</v>
      </c>
      <c r="D26" s="20" t="s">
        <v>23</v>
      </c>
      <c r="E26" s="20" t="s">
        <v>23</v>
      </c>
      <c r="F26" s="20" t="s">
        <v>23</v>
      </c>
      <c r="G26" s="20" t="s">
        <v>23</v>
      </c>
      <c r="H26" s="20" t="s">
        <v>23</v>
      </c>
      <c r="I26" s="20"/>
      <c r="J26" s="20"/>
      <c r="K26" s="20"/>
      <c r="L26" s="20"/>
      <c r="M26" s="20"/>
      <c r="N26" s="20"/>
      <c r="O26" s="20" t="s">
        <v>23</v>
      </c>
      <c r="P26" s="20" t="s">
        <v>23</v>
      </c>
      <c r="Q26" s="20" t="s">
        <v>23</v>
      </c>
      <c r="R26" s="20"/>
    </row>
    <row r="27" s="4" customFormat="1" ht="33" customHeight="1" spans="1:18">
      <c r="A27" s="20" t="s">
        <v>81</v>
      </c>
      <c r="B27" s="20">
        <f>SUM(B28:B34)</f>
        <v>7</v>
      </c>
      <c r="C27" s="20" t="s">
        <v>23</v>
      </c>
      <c r="D27" s="20" t="s">
        <v>82</v>
      </c>
      <c r="E27" s="20">
        <f t="shared" ref="E27:N27" si="7">SUM(E28:E34)</f>
        <v>131610</v>
      </c>
      <c r="F27" s="20" t="s">
        <v>23</v>
      </c>
      <c r="G27" s="20" t="s">
        <v>23</v>
      </c>
      <c r="H27" s="20" t="s">
        <v>23</v>
      </c>
      <c r="I27" s="40">
        <f t="shared" si="7"/>
        <v>1049</v>
      </c>
      <c r="J27" s="40">
        <f t="shared" si="7"/>
        <v>469</v>
      </c>
      <c r="K27" s="40">
        <f t="shared" si="7"/>
        <v>580</v>
      </c>
      <c r="L27" s="40">
        <f t="shared" si="7"/>
        <v>0</v>
      </c>
      <c r="M27" s="40">
        <f t="shared" si="7"/>
        <v>0</v>
      </c>
      <c r="N27" s="40">
        <f t="shared" si="7"/>
        <v>0</v>
      </c>
      <c r="O27" s="20" t="s">
        <v>23</v>
      </c>
      <c r="P27" s="20" t="s">
        <v>23</v>
      </c>
      <c r="Q27" s="20" t="s">
        <v>23</v>
      </c>
      <c r="R27" s="20"/>
    </row>
    <row r="28" s="5" customFormat="1" ht="46" customHeight="1" spans="1:20">
      <c r="A28" s="22" t="s">
        <v>83</v>
      </c>
      <c r="B28" s="22">
        <v>1</v>
      </c>
      <c r="C28" s="22" t="s">
        <v>29</v>
      </c>
      <c r="D28" s="22" t="s">
        <v>82</v>
      </c>
      <c r="E28" s="22">
        <v>30000</v>
      </c>
      <c r="F28" s="23" t="s">
        <v>84</v>
      </c>
      <c r="G28" s="22" t="s">
        <v>42</v>
      </c>
      <c r="H28" s="22" t="s">
        <v>32</v>
      </c>
      <c r="I28" s="42">
        <f t="shared" ref="I28:I34" si="8">J28+K28+L28+M28+N28</f>
        <v>608</v>
      </c>
      <c r="J28" s="42">
        <v>288</v>
      </c>
      <c r="K28" s="42">
        <v>320</v>
      </c>
      <c r="L28" s="42"/>
      <c r="M28" s="42"/>
      <c r="N28" s="42"/>
      <c r="O28" s="22" t="s">
        <v>85</v>
      </c>
      <c r="P28" s="22" t="s">
        <v>34</v>
      </c>
      <c r="Q28" s="22" t="s">
        <v>35</v>
      </c>
      <c r="R28" s="22"/>
      <c r="T28" s="4"/>
    </row>
    <row r="29" s="5" customFormat="1" ht="35" customHeight="1" spans="1:20">
      <c r="A29" s="22" t="s">
        <v>86</v>
      </c>
      <c r="B29" s="22">
        <v>1</v>
      </c>
      <c r="C29" s="22" t="s">
        <v>29</v>
      </c>
      <c r="D29" s="22" t="s">
        <v>82</v>
      </c>
      <c r="E29" s="22">
        <v>500</v>
      </c>
      <c r="F29" s="23" t="s">
        <v>87</v>
      </c>
      <c r="G29" s="22" t="s">
        <v>63</v>
      </c>
      <c r="H29" s="22" t="s">
        <v>32</v>
      </c>
      <c r="I29" s="42">
        <f t="shared" si="8"/>
        <v>10</v>
      </c>
      <c r="J29" s="42"/>
      <c r="K29" s="42">
        <v>10</v>
      </c>
      <c r="L29" s="42"/>
      <c r="M29" s="42"/>
      <c r="N29" s="42"/>
      <c r="O29" s="22" t="s">
        <v>43</v>
      </c>
      <c r="P29" s="22" t="s">
        <v>34</v>
      </c>
      <c r="Q29" s="22" t="s">
        <v>35</v>
      </c>
      <c r="R29" s="22"/>
      <c r="T29" s="4"/>
    </row>
    <row r="30" s="5" customFormat="1" ht="39" customHeight="1" spans="1:20">
      <c r="A30" s="22" t="s">
        <v>88</v>
      </c>
      <c r="B30" s="22">
        <v>1</v>
      </c>
      <c r="C30" s="22" t="s">
        <v>29</v>
      </c>
      <c r="D30" s="22" t="s">
        <v>82</v>
      </c>
      <c r="E30" s="22">
        <v>100</v>
      </c>
      <c r="F30" s="23" t="s">
        <v>89</v>
      </c>
      <c r="G30" s="22" t="s">
        <v>57</v>
      </c>
      <c r="H30" s="22" t="s">
        <v>32</v>
      </c>
      <c r="I30" s="42">
        <f t="shared" si="8"/>
        <v>50</v>
      </c>
      <c r="J30" s="42"/>
      <c r="K30" s="42">
        <v>50</v>
      </c>
      <c r="L30" s="42"/>
      <c r="M30" s="42"/>
      <c r="N30" s="42"/>
      <c r="O30" s="22" t="s">
        <v>43</v>
      </c>
      <c r="P30" s="22" t="s">
        <v>34</v>
      </c>
      <c r="Q30" s="22" t="s">
        <v>35</v>
      </c>
      <c r="R30" s="22"/>
      <c r="T30" s="4"/>
    </row>
    <row r="31" s="6" customFormat="1" ht="35" customHeight="1" spans="1:20">
      <c r="A31" s="23" t="s">
        <v>90</v>
      </c>
      <c r="B31" s="23">
        <v>1</v>
      </c>
      <c r="C31" s="23" t="s">
        <v>29</v>
      </c>
      <c r="D31" s="22" t="s">
        <v>82</v>
      </c>
      <c r="E31" s="23">
        <v>10</v>
      </c>
      <c r="F31" s="23" t="s">
        <v>91</v>
      </c>
      <c r="G31" s="22" t="s">
        <v>63</v>
      </c>
      <c r="H31" s="23" t="s">
        <v>32</v>
      </c>
      <c r="I31" s="42">
        <f t="shared" si="8"/>
        <v>50</v>
      </c>
      <c r="J31" s="43">
        <v>50</v>
      </c>
      <c r="K31" s="43"/>
      <c r="L31" s="43"/>
      <c r="M31" s="43"/>
      <c r="N31" s="43"/>
      <c r="O31" s="23" t="s">
        <v>92</v>
      </c>
      <c r="P31" s="23" t="s">
        <v>58</v>
      </c>
      <c r="Q31" s="23" t="s">
        <v>35</v>
      </c>
      <c r="R31" s="23"/>
      <c r="T31" s="4"/>
    </row>
    <row r="32" s="5" customFormat="1" ht="30" customHeight="1" spans="1:20">
      <c r="A32" s="23" t="s">
        <v>93</v>
      </c>
      <c r="B32" s="22">
        <v>1</v>
      </c>
      <c r="C32" s="23" t="s">
        <v>29</v>
      </c>
      <c r="D32" s="22" t="s">
        <v>82</v>
      </c>
      <c r="E32" s="22">
        <v>800</v>
      </c>
      <c r="F32" s="23" t="s">
        <v>94</v>
      </c>
      <c r="G32" s="22" t="s">
        <v>57</v>
      </c>
      <c r="H32" s="22" t="s">
        <v>32</v>
      </c>
      <c r="I32" s="42">
        <f t="shared" si="8"/>
        <v>40</v>
      </c>
      <c r="J32" s="43">
        <v>40</v>
      </c>
      <c r="K32" s="40"/>
      <c r="L32" s="40"/>
      <c r="M32" s="40"/>
      <c r="N32" s="40"/>
      <c r="O32" s="22" t="s">
        <v>39</v>
      </c>
      <c r="P32" s="22" t="s">
        <v>34</v>
      </c>
      <c r="Q32" s="22" t="s">
        <v>35</v>
      </c>
      <c r="R32" s="47"/>
      <c r="T32" s="4"/>
    </row>
    <row r="33" s="5" customFormat="1" ht="30" customHeight="1" spans="1:20">
      <c r="A33" s="22" t="s">
        <v>95</v>
      </c>
      <c r="B33" s="22">
        <v>1</v>
      </c>
      <c r="C33" s="22" t="s">
        <v>29</v>
      </c>
      <c r="D33" s="22" t="s">
        <v>82</v>
      </c>
      <c r="E33" s="22">
        <v>100000</v>
      </c>
      <c r="F33" s="23" t="s">
        <v>96</v>
      </c>
      <c r="G33" s="22" t="s">
        <v>42</v>
      </c>
      <c r="H33" s="22" t="s">
        <v>32</v>
      </c>
      <c r="I33" s="42">
        <f t="shared" si="8"/>
        <v>200</v>
      </c>
      <c r="J33" s="42"/>
      <c r="K33" s="42">
        <v>200</v>
      </c>
      <c r="L33" s="42"/>
      <c r="M33" s="42"/>
      <c r="N33" s="42"/>
      <c r="O33" s="22" t="s">
        <v>43</v>
      </c>
      <c r="P33" s="22" t="s">
        <v>58</v>
      </c>
      <c r="Q33" s="22" t="s">
        <v>35</v>
      </c>
      <c r="R33" s="22"/>
      <c r="T33" s="4"/>
    </row>
    <row r="34" s="5" customFormat="1" ht="33" customHeight="1" spans="1:20">
      <c r="A34" s="22" t="s">
        <v>97</v>
      </c>
      <c r="B34" s="22">
        <v>1</v>
      </c>
      <c r="C34" s="22" t="s">
        <v>29</v>
      </c>
      <c r="D34" s="22" t="s">
        <v>82</v>
      </c>
      <c r="E34" s="22">
        <v>200</v>
      </c>
      <c r="F34" s="23" t="s">
        <v>98</v>
      </c>
      <c r="G34" s="22" t="s">
        <v>38</v>
      </c>
      <c r="H34" s="22" t="s">
        <v>32</v>
      </c>
      <c r="I34" s="42">
        <f t="shared" si="8"/>
        <v>91</v>
      </c>
      <c r="J34" s="42">
        <v>91</v>
      </c>
      <c r="K34" s="42"/>
      <c r="L34" s="42"/>
      <c r="M34" s="42"/>
      <c r="N34" s="42"/>
      <c r="O34" s="22" t="s">
        <v>43</v>
      </c>
      <c r="P34" s="22" t="s">
        <v>34</v>
      </c>
      <c r="Q34" s="22" t="s">
        <v>35</v>
      </c>
      <c r="R34" s="22"/>
      <c r="T34" s="4"/>
    </row>
    <row r="35" s="4" customFormat="1" ht="24" customHeight="1" spans="1:18">
      <c r="A35" s="20" t="s">
        <v>99</v>
      </c>
      <c r="B35" s="20">
        <f>SUM(B36:B52)</f>
        <v>17</v>
      </c>
      <c r="C35" s="20" t="s">
        <v>23</v>
      </c>
      <c r="D35" s="20" t="s">
        <v>100</v>
      </c>
      <c r="E35" s="20">
        <f t="shared" ref="E35:N35" si="9">SUM(E36:E52)</f>
        <v>17</v>
      </c>
      <c r="F35" s="20" t="s">
        <v>23</v>
      </c>
      <c r="G35" s="20" t="s">
        <v>23</v>
      </c>
      <c r="H35" s="20" t="s">
        <v>23</v>
      </c>
      <c r="I35" s="40">
        <f t="shared" si="9"/>
        <v>7410</v>
      </c>
      <c r="J35" s="40">
        <f t="shared" si="9"/>
        <v>2010</v>
      </c>
      <c r="K35" s="40">
        <f t="shared" si="9"/>
        <v>2400</v>
      </c>
      <c r="L35" s="40">
        <f t="shared" si="9"/>
        <v>0</v>
      </c>
      <c r="M35" s="40">
        <f t="shared" si="9"/>
        <v>3000</v>
      </c>
      <c r="N35" s="40">
        <f t="shared" si="9"/>
        <v>0</v>
      </c>
      <c r="O35" s="20" t="s">
        <v>23</v>
      </c>
      <c r="P35" s="20" t="s">
        <v>23</v>
      </c>
      <c r="Q35" s="20" t="s">
        <v>23</v>
      </c>
      <c r="R35" s="20"/>
    </row>
    <row r="36" s="5" customFormat="1" ht="51" customHeight="1" spans="1:20">
      <c r="A36" s="22" t="s">
        <v>101</v>
      </c>
      <c r="B36" s="22">
        <v>1</v>
      </c>
      <c r="C36" s="22" t="s">
        <v>29</v>
      </c>
      <c r="D36" s="22" t="s">
        <v>100</v>
      </c>
      <c r="E36" s="22">
        <v>1</v>
      </c>
      <c r="F36" s="23" t="s">
        <v>102</v>
      </c>
      <c r="G36" s="22" t="s">
        <v>63</v>
      </c>
      <c r="H36" s="22" t="s">
        <v>32</v>
      </c>
      <c r="I36" s="42">
        <f t="shared" ref="I36:I52" si="10">J36+K36+L36+M36+N36</f>
        <v>290</v>
      </c>
      <c r="J36" s="42">
        <v>290</v>
      </c>
      <c r="K36" s="42"/>
      <c r="L36" s="42"/>
      <c r="M36" s="42"/>
      <c r="N36" s="42"/>
      <c r="O36" s="22" t="s">
        <v>92</v>
      </c>
      <c r="P36" s="22" t="s">
        <v>34</v>
      </c>
      <c r="Q36" s="22" t="s">
        <v>35</v>
      </c>
      <c r="R36" s="22"/>
      <c r="T36" s="4"/>
    </row>
    <row r="37" s="5" customFormat="1" ht="45" customHeight="1" spans="1:20">
      <c r="A37" s="22" t="s">
        <v>103</v>
      </c>
      <c r="B37" s="22">
        <v>1</v>
      </c>
      <c r="C37" s="22" t="s">
        <v>29</v>
      </c>
      <c r="D37" s="22" t="s">
        <v>100</v>
      </c>
      <c r="E37" s="22">
        <v>1</v>
      </c>
      <c r="F37" s="23" t="s">
        <v>104</v>
      </c>
      <c r="G37" s="22" t="s">
        <v>79</v>
      </c>
      <c r="H37" s="22" t="s">
        <v>32</v>
      </c>
      <c r="I37" s="42">
        <f t="shared" si="10"/>
        <v>20</v>
      </c>
      <c r="J37" s="42">
        <v>20</v>
      </c>
      <c r="K37" s="42"/>
      <c r="L37" s="42"/>
      <c r="M37" s="42"/>
      <c r="N37" s="42"/>
      <c r="O37" s="22" t="s">
        <v>92</v>
      </c>
      <c r="P37" s="22" t="s">
        <v>58</v>
      </c>
      <c r="Q37" s="22" t="s">
        <v>35</v>
      </c>
      <c r="R37" s="22"/>
      <c r="T37" s="4"/>
    </row>
    <row r="38" s="5" customFormat="1" ht="68" customHeight="1" spans="1:20">
      <c r="A38" s="22" t="s">
        <v>105</v>
      </c>
      <c r="B38" s="22">
        <v>1</v>
      </c>
      <c r="C38" s="22" t="s">
        <v>29</v>
      </c>
      <c r="D38" s="22" t="s">
        <v>100</v>
      </c>
      <c r="E38" s="22">
        <v>1</v>
      </c>
      <c r="F38" s="30" t="s">
        <v>106</v>
      </c>
      <c r="G38" s="22" t="s">
        <v>38</v>
      </c>
      <c r="H38" s="22" t="s">
        <v>32</v>
      </c>
      <c r="I38" s="42">
        <f t="shared" si="10"/>
        <v>2400</v>
      </c>
      <c r="J38" s="42"/>
      <c r="K38" s="42">
        <v>2400</v>
      </c>
      <c r="L38" s="42"/>
      <c r="M38" s="42"/>
      <c r="N38" s="42"/>
      <c r="O38" s="22" t="s">
        <v>107</v>
      </c>
      <c r="P38" s="22" t="s">
        <v>34</v>
      </c>
      <c r="Q38" s="22" t="s">
        <v>35</v>
      </c>
      <c r="R38" s="22"/>
      <c r="T38" s="4"/>
    </row>
    <row r="39" s="5" customFormat="1" ht="84" customHeight="1" spans="1:20">
      <c r="A39" s="22" t="s">
        <v>108</v>
      </c>
      <c r="B39" s="22">
        <v>1</v>
      </c>
      <c r="C39" s="22" t="s">
        <v>29</v>
      </c>
      <c r="D39" s="22" t="s">
        <v>100</v>
      </c>
      <c r="E39" s="22">
        <v>1</v>
      </c>
      <c r="F39" s="23" t="s">
        <v>109</v>
      </c>
      <c r="G39" s="22" t="s">
        <v>110</v>
      </c>
      <c r="H39" s="22" t="s">
        <v>32</v>
      </c>
      <c r="I39" s="42">
        <f t="shared" si="10"/>
        <v>300</v>
      </c>
      <c r="J39" s="42">
        <v>300</v>
      </c>
      <c r="K39" s="42"/>
      <c r="L39" s="42"/>
      <c r="M39" s="42"/>
      <c r="N39" s="42"/>
      <c r="O39" s="22" t="s">
        <v>39</v>
      </c>
      <c r="P39" s="22" t="s">
        <v>34</v>
      </c>
      <c r="Q39" s="22" t="s">
        <v>35</v>
      </c>
      <c r="R39" s="22"/>
      <c r="T39" s="4"/>
    </row>
    <row r="40" s="5" customFormat="1" ht="37" customHeight="1" spans="1:20">
      <c r="A40" s="22" t="s">
        <v>111</v>
      </c>
      <c r="B40" s="22">
        <v>1</v>
      </c>
      <c r="C40" s="22" t="s">
        <v>29</v>
      </c>
      <c r="D40" s="22" t="s">
        <v>100</v>
      </c>
      <c r="E40" s="22">
        <v>1</v>
      </c>
      <c r="F40" s="23" t="s">
        <v>112</v>
      </c>
      <c r="G40" s="22" t="s">
        <v>46</v>
      </c>
      <c r="H40" s="22" t="s">
        <v>32</v>
      </c>
      <c r="I40" s="42">
        <f t="shared" si="10"/>
        <v>200</v>
      </c>
      <c r="J40" s="42">
        <v>200</v>
      </c>
      <c r="K40" s="42"/>
      <c r="L40" s="42"/>
      <c r="M40" s="42"/>
      <c r="N40" s="42"/>
      <c r="O40" s="22" t="s">
        <v>39</v>
      </c>
      <c r="P40" s="22" t="s">
        <v>58</v>
      </c>
      <c r="Q40" s="22" t="s">
        <v>35</v>
      </c>
      <c r="R40" s="22"/>
      <c r="T40" s="4"/>
    </row>
    <row r="41" s="5" customFormat="1" ht="43" customHeight="1" spans="1:20">
      <c r="A41" s="22" t="s">
        <v>113</v>
      </c>
      <c r="B41" s="22">
        <v>1</v>
      </c>
      <c r="C41" s="22" t="s">
        <v>29</v>
      </c>
      <c r="D41" s="22" t="s">
        <v>100</v>
      </c>
      <c r="E41" s="22">
        <v>1</v>
      </c>
      <c r="F41" s="23" t="s">
        <v>114</v>
      </c>
      <c r="G41" s="22" t="s">
        <v>46</v>
      </c>
      <c r="H41" s="22" t="s">
        <v>32</v>
      </c>
      <c r="I41" s="42">
        <f t="shared" si="10"/>
        <v>350</v>
      </c>
      <c r="J41" s="42">
        <v>350</v>
      </c>
      <c r="K41" s="42"/>
      <c r="L41" s="42"/>
      <c r="M41" s="42"/>
      <c r="N41" s="42"/>
      <c r="O41" s="22" t="s">
        <v>39</v>
      </c>
      <c r="P41" s="22" t="s">
        <v>34</v>
      </c>
      <c r="Q41" s="22" t="s">
        <v>35</v>
      </c>
      <c r="R41" s="22"/>
      <c r="T41" s="4"/>
    </row>
    <row r="42" s="5" customFormat="1" ht="63" customHeight="1" spans="1:20">
      <c r="A42" s="22" t="s">
        <v>115</v>
      </c>
      <c r="B42" s="22">
        <v>1</v>
      </c>
      <c r="C42" s="22" t="s">
        <v>29</v>
      </c>
      <c r="D42" s="22" t="s">
        <v>100</v>
      </c>
      <c r="E42" s="22">
        <v>1</v>
      </c>
      <c r="F42" s="23" t="s">
        <v>116</v>
      </c>
      <c r="G42" s="22" t="s">
        <v>63</v>
      </c>
      <c r="H42" s="22" t="s">
        <v>32</v>
      </c>
      <c r="I42" s="42">
        <f t="shared" si="10"/>
        <v>200</v>
      </c>
      <c r="J42" s="42">
        <v>200</v>
      </c>
      <c r="K42" s="42"/>
      <c r="L42" s="42"/>
      <c r="M42" s="42"/>
      <c r="N42" s="42"/>
      <c r="O42" s="22" t="s">
        <v>39</v>
      </c>
      <c r="P42" s="22" t="s">
        <v>34</v>
      </c>
      <c r="Q42" s="22" t="s">
        <v>35</v>
      </c>
      <c r="R42" s="22"/>
      <c r="T42" s="4"/>
    </row>
    <row r="43" s="6" customFormat="1" ht="162" customHeight="1" spans="1:20">
      <c r="A43" s="23" t="s">
        <v>117</v>
      </c>
      <c r="B43" s="23">
        <v>1</v>
      </c>
      <c r="C43" s="23" t="s">
        <v>29</v>
      </c>
      <c r="D43" s="22" t="s">
        <v>100</v>
      </c>
      <c r="E43" s="23">
        <v>1</v>
      </c>
      <c r="F43" s="31" t="s">
        <v>118</v>
      </c>
      <c r="G43" s="23" t="s">
        <v>68</v>
      </c>
      <c r="H43" s="23" t="s">
        <v>32</v>
      </c>
      <c r="I43" s="42">
        <f t="shared" si="10"/>
        <v>1000</v>
      </c>
      <c r="J43" s="43"/>
      <c r="K43" s="43"/>
      <c r="L43" s="43"/>
      <c r="M43" s="43">
        <v>1000</v>
      </c>
      <c r="N43" s="43"/>
      <c r="O43" s="22" t="s">
        <v>39</v>
      </c>
      <c r="P43" s="23" t="s">
        <v>34</v>
      </c>
      <c r="Q43" s="23" t="s">
        <v>35</v>
      </c>
      <c r="R43" s="23"/>
      <c r="T43" s="4"/>
    </row>
    <row r="44" s="6" customFormat="1" ht="92" customHeight="1" spans="1:20">
      <c r="A44" s="23" t="s">
        <v>119</v>
      </c>
      <c r="B44" s="23">
        <v>1</v>
      </c>
      <c r="C44" s="23" t="s">
        <v>29</v>
      </c>
      <c r="D44" s="22" t="s">
        <v>100</v>
      </c>
      <c r="E44" s="23">
        <v>1</v>
      </c>
      <c r="F44" s="31" t="s">
        <v>120</v>
      </c>
      <c r="G44" s="23" t="s">
        <v>46</v>
      </c>
      <c r="H44" s="23" t="s">
        <v>32</v>
      </c>
      <c r="I44" s="42">
        <f t="shared" si="10"/>
        <v>1000</v>
      </c>
      <c r="J44" s="43"/>
      <c r="K44" s="43"/>
      <c r="L44" s="43"/>
      <c r="M44" s="43">
        <v>1000</v>
      </c>
      <c r="N44" s="43"/>
      <c r="O44" s="22" t="s">
        <v>39</v>
      </c>
      <c r="P44" s="23" t="s">
        <v>34</v>
      </c>
      <c r="Q44" s="23" t="s">
        <v>35</v>
      </c>
      <c r="R44" s="23"/>
      <c r="T44" s="4"/>
    </row>
    <row r="45" s="6" customFormat="1" ht="97" customHeight="1" spans="1:20">
      <c r="A45" s="23" t="s">
        <v>121</v>
      </c>
      <c r="B45" s="23">
        <v>1</v>
      </c>
      <c r="C45" s="23" t="s">
        <v>29</v>
      </c>
      <c r="D45" s="22" t="s">
        <v>100</v>
      </c>
      <c r="E45" s="23">
        <v>1</v>
      </c>
      <c r="F45" s="31" t="s">
        <v>122</v>
      </c>
      <c r="G45" s="23" t="s">
        <v>57</v>
      </c>
      <c r="H45" s="23" t="s">
        <v>32</v>
      </c>
      <c r="I45" s="42">
        <f t="shared" si="10"/>
        <v>1000</v>
      </c>
      <c r="J45" s="43"/>
      <c r="K45" s="43"/>
      <c r="L45" s="43"/>
      <c r="M45" s="43">
        <v>1000</v>
      </c>
      <c r="N45" s="43"/>
      <c r="O45" s="22" t="s">
        <v>39</v>
      </c>
      <c r="P45" s="23" t="s">
        <v>34</v>
      </c>
      <c r="Q45" s="23" t="s">
        <v>35</v>
      </c>
      <c r="R45" s="23"/>
      <c r="T45" s="4"/>
    </row>
    <row r="46" s="6" customFormat="1" ht="52" customHeight="1" spans="1:20">
      <c r="A46" s="23" t="s">
        <v>123</v>
      </c>
      <c r="B46" s="23">
        <v>1</v>
      </c>
      <c r="C46" s="23" t="s">
        <v>29</v>
      </c>
      <c r="D46" s="22" t="s">
        <v>100</v>
      </c>
      <c r="E46" s="23">
        <v>1</v>
      </c>
      <c r="F46" s="23" t="s">
        <v>124</v>
      </c>
      <c r="G46" s="23" t="s">
        <v>110</v>
      </c>
      <c r="H46" s="23" t="s">
        <v>32</v>
      </c>
      <c r="I46" s="42">
        <f t="shared" si="10"/>
        <v>80</v>
      </c>
      <c r="J46" s="43">
        <v>80</v>
      </c>
      <c r="K46" s="43"/>
      <c r="L46" s="43"/>
      <c r="M46" s="43"/>
      <c r="N46" s="43"/>
      <c r="O46" s="22" t="s">
        <v>39</v>
      </c>
      <c r="P46" s="23" t="s">
        <v>58</v>
      </c>
      <c r="Q46" s="23" t="s">
        <v>35</v>
      </c>
      <c r="R46" s="48"/>
      <c r="T46" s="4"/>
    </row>
    <row r="47" s="6" customFormat="1" ht="50" customHeight="1" spans="1:20">
      <c r="A47" s="23" t="s">
        <v>125</v>
      </c>
      <c r="B47" s="23">
        <v>1</v>
      </c>
      <c r="C47" s="23" t="s">
        <v>29</v>
      </c>
      <c r="D47" s="22" t="s">
        <v>100</v>
      </c>
      <c r="E47" s="23">
        <v>1</v>
      </c>
      <c r="F47" s="23" t="s">
        <v>126</v>
      </c>
      <c r="G47" s="23" t="s">
        <v>63</v>
      </c>
      <c r="H47" s="23" t="s">
        <v>32</v>
      </c>
      <c r="I47" s="42">
        <f t="shared" si="10"/>
        <v>250</v>
      </c>
      <c r="J47" s="43">
        <v>250</v>
      </c>
      <c r="K47" s="43"/>
      <c r="L47" s="43"/>
      <c r="M47" s="43"/>
      <c r="N47" s="43"/>
      <c r="O47" s="22" t="s">
        <v>39</v>
      </c>
      <c r="P47" s="23" t="s">
        <v>58</v>
      </c>
      <c r="Q47" s="23" t="s">
        <v>35</v>
      </c>
      <c r="R47" s="23"/>
      <c r="T47" s="4"/>
    </row>
    <row r="48" s="5" customFormat="1" ht="30" customHeight="1" spans="1:20">
      <c r="A48" s="23" t="s">
        <v>127</v>
      </c>
      <c r="B48" s="22">
        <v>1</v>
      </c>
      <c r="C48" s="23" t="s">
        <v>29</v>
      </c>
      <c r="D48" s="22" t="s">
        <v>100</v>
      </c>
      <c r="E48" s="22">
        <v>1</v>
      </c>
      <c r="F48" s="23" t="s">
        <v>128</v>
      </c>
      <c r="G48" s="22" t="s">
        <v>63</v>
      </c>
      <c r="H48" s="22" t="s">
        <v>32</v>
      </c>
      <c r="I48" s="42">
        <f t="shared" si="10"/>
        <v>40</v>
      </c>
      <c r="J48" s="43">
        <v>40</v>
      </c>
      <c r="K48" s="40"/>
      <c r="L48" s="40"/>
      <c r="M48" s="40"/>
      <c r="N48" s="40"/>
      <c r="O48" s="22" t="s">
        <v>39</v>
      </c>
      <c r="P48" s="22" t="s">
        <v>34</v>
      </c>
      <c r="Q48" s="22" t="s">
        <v>35</v>
      </c>
      <c r="R48" s="47"/>
      <c r="T48" s="4"/>
    </row>
    <row r="49" s="5" customFormat="1" ht="30" customHeight="1" spans="1:20">
      <c r="A49" s="23" t="s">
        <v>129</v>
      </c>
      <c r="B49" s="22">
        <v>1</v>
      </c>
      <c r="C49" s="23" t="s">
        <v>29</v>
      </c>
      <c r="D49" s="22" t="s">
        <v>100</v>
      </c>
      <c r="E49" s="22">
        <v>1</v>
      </c>
      <c r="F49" s="23" t="s">
        <v>130</v>
      </c>
      <c r="G49" s="22" t="s">
        <v>52</v>
      </c>
      <c r="H49" s="22" t="s">
        <v>32</v>
      </c>
      <c r="I49" s="42">
        <f t="shared" si="10"/>
        <v>120</v>
      </c>
      <c r="J49" s="43">
        <v>120</v>
      </c>
      <c r="K49" s="40"/>
      <c r="L49" s="40"/>
      <c r="M49" s="40"/>
      <c r="N49" s="40"/>
      <c r="O49" s="22" t="s">
        <v>39</v>
      </c>
      <c r="P49" s="22" t="s">
        <v>34</v>
      </c>
      <c r="Q49" s="22" t="s">
        <v>35</v>
      </c>
      <c r="R49" s="47"/>
      <c r="T49" s="4"/>
    </row>
    <row r="50" s="5" customFormat="1" ht="30" customHeight="1" spans="1:20">
      <c r="A50" s="23" t="s">
        <v>131</v>
      </c>
      <c r="B50" s="22">
        <v>1</v>
      </c>
      <c r="C50" s="23" t="s">
        <v>29</v>
      </c>
      <c r="D50" s="22" t="s">
        <v>100</v>
      </c>
      <c r="E50" s="22">
        <v>1</v>
      </c>
      <c r="F50" s="23" t="s">
        <v>132</v>
      </c>
      <c r="G50" s="22" t="s">
        <v>46</v>
      </c>
      <c r="H50" s="22" t="s">
        <v>32</v>
      </c>
      <c r="I50" s="42">
        <f t="shared" si="10"/>
        <v>80</v>
      </c>
      <c r="J50" s="43">
        <v>80</v>
      </c>
      <c r="K50" s="40"/>
      <c r="L50" s="40"/>
      <c r="M50" s="40"/>
      <c r="N50" s="40"/>
      <c r="O50" s="22" t="s">
        <v>39</v>
      </c>
      <c r="P50" s="22" t="s">
        <v>34</v>
      </c>
      <c r="Q50" s="22" t="s">
        <v>35</v>
      </c>
      <c r="R50" s="47"/>
      <c r="T50" s="4"/>
    </row>
    <row r="51" s="5" customFormat="1" ht="30" customHeight="1" spans="1:20">
      <c r="A51" s="23" t="s">
        <v>133</v>
      </c>
      <c r="B51" s="22">
        <v>1</v>
      </c>
      <c r="C51" s="23" t="s">
        <v>29</v>
      </c>
      <c r="D51" s="22" t="s">
        <v>100</v>
      </c>
      <c r="E51" s="22">
        <v>1</v>
      </c>
      <c r="F51" s="23" t="s">
        <v>128</v>
      </c>
      <c r="G51" s="22" t="s">
        <v>46</v>
      </c>
      <c r="H51" s="22" t="s">
        <v>32</v>
      </c>
      <c r="I51" s="42">
        <f t="shared" si="10"/>
        <v>40</v>
      </c>
      <c r="J51" s="43">
        <v>40</v>
      </c>
      <c r="K51" s="40"/>
      <c r="L51" s="40"/>
      <c r="M51" s="40"/>
      <c r="N51" s="40"/>
      <c r="O51" s="22" t="s">
        <v>39</v>
      </c>
      <c r="P51" s="22" t="s">
        <v>34</v>
      </c>
      <c r="Q51" s="22" t="s">
        <v>35</v>
      </c>
      <c r="R51" s="47"/>
      <c r="T51" s="4"/>
    </row>
    <row r="52" s="6" customFormat="1" ht="43" customHeight="1" spans="1:20">
      <c r="A52" s="23" t="s">
        <v>134</v>
      </c>
      <c r="B52" s="23">
        <v>1</v>
      </c>
      <c r="C52" s="23" t="s">
        <v>29</v>
      </c>
      <c r="D52" s="22" t="s">
        <v>100</v>
      </c>
      <c r="E52" s="23">
        <v>1</v>
      </c>
      <c r="F52" s="23" t="s">
        <v>135</v>
      </c>
      <c r="G52" s="23" t="s">
        <v>110</v>
      </c>
      <c r="H52" s="23" t="s">
        <v>32</v>
      </c>
      <c r="I52" s="42">
        <f t="shared" si="10"/>
        <v>40</v>
      </c>
      <c r="J52" s="43">
        <v>40</v>
      </c>
      <c r="K52" s="43"/>
      <c r="L52" s="43"/>
      <c r="M52" s="43"/>
      <c r="N52" s="43"/>
      <c r="O52" s="23" t="s">
        <v>39</v>
      </c>
      <c r="P52" s="23" t="s">
        <v>34</v>
      </c>
      <c r="Q52" s="23" t="s">
        <v>35</v>
      </c>
      <c r="R52" s="23"/>
      <c r="T52" s="4"/>
    </row>
    <row r="53" s="4" customFormat="1" ht="25" customHeight="1" spans="1:18">
      <c r="A53" s="20" t="s">
        <v>136</v>
      </c>
      <c r="B53" s="20"/>
      <c r="C53" s="20" t="s">
        <v>23</v>
      </c>
      <c r="D53" s="20" t="s">
        <v>23</v>
      </c>
      <c r="E53" s="20"/>
      <c r="F53" s="20" t="s">
        <v>23</v>
      </c>
      <c r="G53" s="20" t="s">
        <v>23</v>
      </c>
      <c r="H53" s="20" t="s">
        <v>23</v>
      </c>
      <c r="I53" s="40">
        <v>0</v>
      </c>
      <c r="J53" s="40">
        <v>0</v>
      </c>
      <c r="K53" s="40">
        <v>0</v>
      </c>
      <c r="L53" s="40"/>
      <c r="M53" s="40"/>
      <c r="N53" s="40">
        <v>0</v>
      </c>
      <c r="O53" s="20" t="s">
        <v>23</v>
      </c>
      <c r="P53" s="20" t="s">
        <v>23</v>
      </c>
      <c r="Q53" s="20" t="s">
        <v>23</v>
      </c>
      <c r="R53" s="20"/>
    </row>
    <row r="54" s="4" customFormat="1" ht="27" customHeight="1" spans="1:18">
      <c r="A54" s="20" t="s">
        <v>137</v>
      </c>
      <c r="B54" s="20">
        <f>B55</f>
        <v>1</v>
      </c>
      <c r="C54" s="20" t="s">
        <v>23</v>
      </c>
      <c r="D54" s="20" t="str">
        <f t="shared" ref="D54:N54" si="11">D55</f>
        <v>个</v>
      </c>
      <c r="E54" s="20">
        <f t="shared" si="11"/>
        <v>3</v>
      </c>
      <c r="F54" s="20" t="s">
        <v>23</v>
      </c>
      <c r="G54" s="20" t="s">
        <v>23</v>
      </c>
      <c r="H54" s="20" t="s">
        <v>23</v>
      </c>
      <c r="I54" s="40">
        <f t="shared" si="11"/>
        <v>2.1</v>
      </c>
      <c r="J54" s="40">
        <f t="shared" si="11"/>
        <v>0</v>
      </c>
      <c r="K54" s="40">
        <f t="shared" si="11"/>
        <v>0</v>
      </c>
      <c r="L54" s="40">
        <f t="shared" si="11"/>
        <v>2.1</v>
      </c>
      <c r="M54" s="40">
        <f t="shared" si="11"/>
        <v>0</v>
      </c>
      <c r="N54" s="40">
        <f t="shared" si="11"/>
        <v>0</v>
      </c>
      <c r="O54" s="20" t="s">
        <v>23</v>
      </c>
      <c r="P54" s="20" t="s">
        <v>23</v>
      </c>
      <c r="Q54" s="20" t="s">
        <v>23</v>
      </c>
      <c r="R54" s="20"/>
    </row>
    <row r="55" s="6" customFormat="1" ht="35" customHeight="1" spans="1:20">
      <c r="A55" s="23" t="s">
        <v>138</v>
      </c>
      <c r="B55" s="23">
        <v>1</v>
      </c>
      <c r="C55" s="23" t="s">
        <v>29</v>
      </c>
      <c r="D55" s="23" t="s">
        <v>65</v>
      </c>
      <c r="E55" s="23">
        <v>3</v>
      </c>
      <c r="F55" s="23" t="s">
        <v>139</v>
      </c>
      <c r="G55" s="23" t="s">
        <v>42</v>
      </c>
      <c r="H55" s="23" t="s">
        <v>32</v>
      </c>
      <c r="I55" s="43">
        <f>L55</f>
        <v>2.1</v>
      </c>
      <c r="J55" s="46"/>
      <c r="K55" s="43"/>
      <c r="L55" s="43">
        <v>2.1</v>
      </c>
      <c r="M55" s="43"/>
      <c r="N55" s="43"/>
      <c r="O55" s="23" t="s">
        <v>140</v>
      </c>
      <c r="P55" s="23" t="s">
        <v>141</v>
      </c>
      <c r="Q55" s="23" t="s">
        <v>35</v>
      </c>
      <c r="R55" s="23"/>
      <c r="T55" s="4"/>
    </row>
    <row r="56" s="4" customFormat="1" ht="28" customHeight="1" spans="1:18">
      <c r="A56" s="20" t="s">
        <v>142</v>
      </c>
      <c r="B56" s="20">
        <f>SUM(B57:B72)</f>
        <v>16</v>
      </c>
      <c r="C56" s="20" t="s">
        <v>23</v>
      </c>
      <c r="D56" s="20" t="s">
        <v>65</v>
      </c>
      <c r="E56" s="20">
        <f t="shared" ref="E56:N56" si="12">SUM(E57:E72)</f>
        <v>16</v>
      </c>
      <c r="F56" s="20" t="s">
        <v>23</v>
      </c>
      <c r="G56" s="20" t="s">
        <v>23</v>
      </c>
      <c r="H56" s="20" t="s">
        <v>23</v>
      </c>
      <c r="I56" s="40">
        <f t="shared" si="12"/>
        <v>4618.94</v>
      </c>
      <c r="J56" s="40">
        <f t="shared" si="12"/>
        <v>230</v>
      </c>
      <c r="K56" s="40">
        <f t="shared" si="12"/>
        <v>4388.94</v>
      </c>
      <c r="L56" s="40">
        <f t="shared" si="12"/>
        <v>0</v>
      </c>
      <c r="M56" s="40">
        <f t="shared" si="12"/>
        <v>0</v>
      </c>
      <c r="N56" s="40">
        <f t="shared" si="12"/>
        <v>0</v>
      </c>
      <c r="O56" s="20" t="s">
        <v>23</v>
      </c>
      <c r="P56" s="20" t="s">
        <v>23</v>
      </c>
      <c r="Q56" s="20" t="s">
        <v>23</v>
      </c>
      <c r="R56" s="20"/>
    </row>
    <row r="57" s="5" customFormat="1" ht="24" spans="1:20">
      <c r="A57" s="22" t="s">
        <v>143</v>
      </c>
      <c r="B57" s="22">
        <v>1</v>
      </c>
      <c r="C57" s="22" t="s">
        <v>29</v>
      </c>
      <c r="D57" s="22" t="s">
        <v>65</v>
      </c>
      <c r="E57" s="22">
        <v>1</v>
      </c>
      <c r="F57" s="23" t="s">
        <v>144</v>
      </c>
      <c r="G57" s="22" t="s">
        <v>38</v>
      </c>
      <c r="H57" s="22" t="s">
        <v>32</v>
      </c>
      <c r="I57" s="42">
        <f t="shared" ref="I57:I72" si="13">J57+K57+L57+M57+N57</f>
        <v>352.82</v>
      </c>
      <c r="J57" s="42"/>
      <c r="K57" s="42">
        <v>352.82</v>
      </c>
      <c r="L57" s="42"/>
      <c r="M57" s="42"/>
      <c r="N57" s="42"/>
      <c r="O57" s="22" t="s">
        <v>43</v>
      </c>
      <c r="P57" s="22" t="s">
        <v>58</v>
      </c>
      <c r="Q57" s="22" t="s">
        <v>35</v>
      </c>
      <c r="R57" s="22"/>
      <c r="T57" s="4"/>
    </row>
    <row r="58" s="5" customFormat="1" ht="34" customHeight="1" spans="1:20">
      <c r="A58" s="22" t="s">
        <v>145</v>
      </c>
      <c r="B58" s="22">
        <v>1</v>
      </c>
      <c r="C58" s="22" t="s">
        <v>29</v>
      </c>
      <c r="D58" s="22" t="s">
        <v>65</v>
      </c>
      <c r="E58" s="22">
        <v>1</v>
      </c>
      <c r="F58" s="23" t="s">
        <v>146</v>
      </c>
      <c r="G58" s="22" t="s">
        <v>38</v>
      </c>
      <c r="H58" s="22" t="s">
        <v>32</v>
      </c>
      <c r="I58" s="42">
        <f t="shared" si="13"/>
        <v>48.3</v>
      </c>
      <c r="J58" s="42"/>
      <c r="K58" s="42">
        <v>48.3</v>
      </c>
      <c r="L58" s="42"/>
      <c r="M58" s="42"/>
      <c r="N58" s="42"/>
      <c r="O58" s="22" t="s">
        <v>43</v>
      </c>
      <c r="P58" s="22" t="s">
        <v>58</v>
      </c>
      <c r="Q58" s="22" t="s">
        <v>35</v>
      </c>
      <c r="R58" s="22"/>
      <c r="T58" s="4"/>
    </row>
    <row r="59" s="5" customFormat="1" ht="24" spans="1:20">
      <c r="A59" s="22" t="s">
        <v>147</v>
      </c>
      <c r="B59" s="22">
        <v>1</v>
      </c>
      <c r="C59" s="22" t="s">
        <v>29</v>
      </c>
      <c r="D59" s="22" t="s">
        <v>65</v>
      </c>
      <c r="E59" s="22">
        <v>1</v>
      </c>
      <c r="F59" s="23" t="s">
        <v>148</v>
      </c>
      <c r="G59" s="22" t="s">
        <v>46</v>
      </c>
      <c r="H59" s="22" t="s">
        <v>32</v>
      </c>
      <c r="I59" s="42">
        <f t="shared" si="13"/>
        <v>27.92</v>
      </c>
      <c r="J59" s="42"/>
      <c r="K59" s="42">
        <v>27.92</v>
      </c>
      <c r="L59" s="42"/>
      <c r="M59" s="42"/>
      <c r="N59" s="42"/>
      <c r="O59" s="22" t="s">
        <v>43</v>
      </c>
      <c r="P59" s="22" t="s">
        <v>58</v>
      </c>
      <c r="Q59" s="22" t="s">
        <v>35</v>
      </c>
      <c r="R59" s="22"/>
      <c r="T59" s="4"/>
    </row>
    <row r="60" s="5" customFormat="1" ht="24" spans="1:20">
      <c r="A60" s="22" t="s">
        <v>149</v>
      </c>
      <c r="B60" s="22">
        <v>1</v>
      </c>
      <c r="C60" s="22" t="s">
        <v>29</v>
      </c>
      <c r="D60" s="22" t="s">
        <v>65</v>
      </c>
      <c r="E60" s="22">
        <v>1</v>
      </c>
      <c r="F60" s="23" t="s">
        <v>150</v>
      </c>
      <c r="G60" s="22" t="s">
        <v>38</v>
      </c>
      <c r="H60" s="22" t="s">
        <v>32</v>
      </c>
      <c r="I60" s="42">
        <f t="shared" si="13"/>
        <v>48.61</v>
      </c>
      <c r="J60" s="42"/>
      <c r="K60" s="42">
        <v>48.61</v>
      </c>
      <c r="L60" s="42"/>
      <c r="M60" s="42"/>
      <c r="N60" s="42"/>
      <c r="O60" s="22" t="s">
        <v>43</v>
      </c>
      <c r="P60" s="22" t="s">
        <v>58</v>
      </c>
      <c r="Q60" s="22" t="s">
        <v>35</v>
      </c>
      <c r="R60" s="22"/>
      <c r="T60" s="4"/>
    </row>
    <row r="61" s="5" customFormat="1" ht="24" spans="1:20">
      <c r="A61" s="22" t="s">
        <v>151</v>
      </c>
      <c r="B61" s="22">
        <v>1</v>
      </c>
      <c r="C61" s="22" t="s">
        <v>29</v>
      </c>
      <c r="D61" s="22" t="s">
        <v>65</v>
      </c>
      <c r="E61" s="22">
        <v>1</v>
      </c>
      <c r="F61" s="23" t="s">
        <v>152</v>
      </c>
      <c r="G61" s="22" t="s">
        <v>153</v>
      </c>
      <c r="H61" s="22" t="s">
        <v>32</v>
      </c>
      <c r="I61" s="42">
        <f t="shared" si="13"/>
        <v>96.03</v>
      </c>
      <c r="J61" s="42"/>
      <c r="K61" s="42">
        <v>96.03</v>
      </c>
      <c r="L61" s="42"/>
      <c r="M61" s="42"/>
      <c r="N61" s="42"/>
      <c r="O61" s="22" t="s">
        <v>43</v>
      </c>
      <c r="P61" s="22" t="s">
        <v>58</v>
      </c>
      <c r="Q61" s="22" t="s">
        <v>35</v>
      </c>
      <c r="R61" s="22"/>
      <c r="T61" s="4"/>
    </row>
    <row r="62" s="5" customFormat="1" ht="24" spans="1:20">
      <c r="A62" s="22" t="s">
        <v>154</v>
      </c>
      <c r="B62" s="22">
        <v>1</v>
      </c>
      <c r="C62" s="22" t="s">
        <v>29</v>
      </c>
      <c r="D62" s="22" t="s">
        <v>65</v>
      </c>
      <c r="E62" s="22">
        <v>1</v>
      </c>
      <c r="F62" s="23" t="s">
        <v>155</v>
      </c>
      <c r="G62" s="22" t="s">
        <v>63</v>
      </c>
      <c r="H62" s="22" t="s">
        <v>32</v>
      </c>
      <c r="I62" s="42">
        <f t="shared" si="13"/>
        <v>21</v>
      </c>
      <c r="J62" s="42"/>
      <c r="K62" s="42">
        <v>21</v>
      </c>
      <c r="L62" s="42"/>
      <c r="M62" s="42"/>
      <c r="N62" s="42"/>
      <c r="O62" s="22" t="s">
        <v>43</v>
      </c>
      <c r="P62" s="22" t="s">
        <v>58</v>
      </c>
      <c r="Q62" s="22" t="s">
        <v>35</v>
      </c>
      <c r="R62" s="22"/>
      <c r="T62" s="4"/>
    </row>
    <row r="63" s="5" customFormat="1" ht="32" customHeight="1" spans="1:20">
      <c r="A63" s="22" t="s">
        <v>156</v>
      </c>
      <c r="B63" s="22">
        <v>1</v>
      </c>
      <c r="C63" s="22" t="s">
        <v>29</v>
      </c>
      <c r="D63" s="22" t="s">
        <v>65</v>
      </c>
      <c r="E63" s="22">
        <v>1</v>
      </c>
      <c r="F63" s="23" t="s">
        <v>157</v>
      </c>
      <c r="G63" s="22" t="s">
        <v>38</v>
      </c>
      <c r="H63" s="22" t="s">
        <v>32</v>
      </c>
      <c r="I63" s="42">
        <f t="shared" si="13"/>
        <v>154.26</v>
      </c>
      <c r="J63" s="42"/>
      <c r="K63" s="42">
        <v>154.26</v>
      </c>
      <c r="L63" s="42"/>
      <c r="M63" s="42"/>
      <c r="N63" s="42"/>
      <c r="O63" s="22" t="s">
        <v>43</v>
      </c>
      <c r="P63" s="22" t="s">
        <v>58</v>
      </c>
      <c r="Q63" s="22" t="s">
        <v>35</v>
      </c>
      <c r="R63" s="22"/>
      <c r="T63" s="4"/>
    </row>
    <row r="64" s="5" customFormat="1" ht="36" spans="1:20">
      <c r="A64" s="22" t="s">
        <v>158</v>
      </c>
      <c r="B64" s="22">
        <v>1</v>
      </c>
      <c r="C64" s="22" t="s">
        <v>29</v>
      </c>
      <c r="D64" s="22" t="s">
        <v>65</v>
      </c>
      <c r="E64" s="22">
        <v>1</v>
      </c>
      <c r="F64" s="23" t="s">
        <v>159</v>
      </c>
      <c r="G64" s="22" t="s">
        <v>52</v>
      </c>
      <c r="H64" s="22" t="s">
        <v>32</v>
      </c>
      <c r="I64" s="42">
        <f t="shared" si="13"/>
        <v>10</v>
      </c>
      <c r="J64" s="42"/>
      <c r="K64" s="42">
        <v>10</v>
      </c>
      <c r="L64" s="42"/>
      <c r="M64" s="42"/>
      <c r="N64" s="42"/>
      <c r="O64" s="22" t="s">
        <v>43</v>
      </c>
      <c r="P64" s="22" t="s">
        <v>58</v>
      </c>
      <c r="Q64" s="22" t="s">
        <v>35</v>
      </c>
      <c r="R64" s="22"/>
      <c r="T64" s="4"/>
    </row>
    <row r="65" s="5" customFormat="1" ht="24" spans="1:20">
      <c r="A65" s="22" t="s">
        <v>160</v>
      </c>
      <c r="B65" s="22">
        <v>1</v>
      </c>
      <c r="C65" s="22" t="s">
        <v>29</v>
      </c>
      <c r="D65" s="22" t="s">
        <v>65</v>
      </c>
      <c r="E65" s="22">
        <v>1</v>
      </c>
      <c r="F65" s="23" t="s">
        <v>161</v>
      </c>
      <c r="G65" s="22" t="s">
        <v>68</v>
      </c>
      <c r="H65" s="22" t="s">
        <v>32</v>
      </c>
      <c r="I65" s="42">
        <f t="shared" si="13"/>
        <v>20</v>
      </c>
      <c r="J65" s="42"/>
      <c r="K65" s="42">
        <v>20</v>
      </c>
      <c r="L65" s="42"/>
      <c r="M65" s="42"/>
      <c r="N65" s="42"/>
      <c r="O65" s="22" t="s">
        <v>43</v>
      </c>
      <c r="P65" s="22" t="s">
        <v>58</v>
      </c>
      <c r="Q65" s="22" t="s">
        <v>35</v>
      </c>
      <c r="R65" s="22"/>
      <c r="T65" s="4"/>
    </row>
    <row r="66" s="5" customFormat="1" ht="49" customHeight="1" spans="1:20">
      <c r="A66" s="22" t="s">
        <v>162</v>
      </c>
      <c r="B66" s="22">
        <v>1</v>
      </c>
      <c r="C66" s="22" t="s">
        <v>29</v>
      </c>
      <c r="D66" s="22" t="s">
        <v>65</v>
      </c>
      <c r="E66" s="22">
        <v>1</v>
      </c>
      <c r="F66" s="23" t="s">
        <v>163</v>
      </c>
      <c r="G66" s="22" t="s">
        <v>71</v>
      </c>
      <c r="H66" s="22" t="s">
        <v>32</v>
      </c>
      <c r="I66" s="42">
        <f t="shared" si="13"/>
        <v>70</v>
      </c>
      <c r="J66" s="42">
        <v>70</v>
      </c>
      <c r="K66" s="42"/>
      <c r="L66" s="42"/>
      <c r="M66" s="42"/>
      <c r="N66" s="42"/>
      <c r="O66" s="22" t="s">
        <v>39</v>
      </c>
      <c r="P66" s="22" t="s">
        <v>58</v>
      </c>
      <c r="Q66" s="22" t="s">
        <v>35</v>
      </c>
      <c r="R66" s="22"/>
      <c r="T66" s="4"/>
    </row>
    <row r="67" s="6" customFormat="1" ht="30" customHeight="1" spans="1:20">
      <c r="A67" s="23" t="s">
        <v>164</v>
      </c>
      <c r="B67" s="22">
        <v>1</v>
      </c>
      <c r="C67" s="22" t="s">
        <v>29</v>
      </c>
      <c r="D67" s="22" t="s">
        <v>65</v>
      </c>
      <c r="E67" s="22">
        <v>1</v>
      </c>
      <c r="F67" s="23" t="s">
        <v>165</v>
      </c>
      <c r="G67" s="23" t="s">
        <v>38</v>
      </c>
      <c r="H67" s="22" t="s">
        <v>32</v>
      </c>
      <c r="I67" s="42">
        <f t="shared" si="13"/>
        <v>10</v>
      </c>
      <c r="J67" s="43"/>
      <c r="K67" s="43">
        <v>10</v>
      </c>
      <c r="L67" s="43"/>
      <c r="M67" s="43"/>
      <c r="N67" s="43"/>
      <c r="O67" s="23" t="s">
        <v>43</v>
      </c>
      <c r="P67" s="23" t="s">
        <v>58</v>
      </c>
      <c r="Q67" s="23" t="s">
        <v>35</v>
      </c>
      <c r="R67" s="23"/>
      <c r="T67" s="4"/>
    </row>
    <row r="68" s="6" customFormat="1" ht="30" customHeight="1" spans="1:20">
      <c r="A68" s="23" t="s">
        <v>166</v>
      </c>
      <c r="B68" s="22">
        <v>1</v>
      </c>
      <c r="C68" s="22" t="s">
        <v>29</v>
      </c>
      <c r="D68" s="22" t="s">
        <v>65</v>
      </c>
      <c r="E68" s="22">
        <v>1</v>
      </c>
      <c r="F68" s="23" t="s">
        <v>167</v>
      </c>
      <c r="G68" s="23" t="s">
        <v>110</v>
      </c>
      <c r="H68" s="22" t="s">
        <v>32</v>
      </c>
      <c r="I68" s="42">
        <f t="shared" si="13"/>
        <v>20</v>
      </c>
      <c r="J68" s="43"/>
      <c r="K68" s="43">
        <v>20</v>
      </c>
      <c r="L68" s="43"/>
      <c r="M68" s="43"/>
      <c r="N68" s="43"/>
      <c r="O68" s="23" t="s">
        <v>43</v>
      </c>
      <c r="P68" s="23" t="s">
        <v>58</v>
      </c>
      <c r="Q68" s="23" t="s">
        <v>35</v>
      </c>
      <c r="R68" s="23"/>
      <c r="T68" s="4"/>
    </row>
    <row r="69" s="6" customFormat="1" ht="30" customHeight="1" spans="1:20">
      <c r="A69" s="23" t="s">
        <v>168</v>
      </c>
      <c r="B69" s="22">
        <v>1</v>
      </c>
      <c r="C69" s="22" t="s">
        <v>29</v>
      </c>
      <c r="D69" s="22" t="s">
        <v>65</v>
      </c>
      <c r="E69" s="22">
        <v>1</v>
      </c>
      <c r="F69" s="23" t="s">
        <v>169</v>
      </c>
      <c r="G69" s="23" t="s">
        <v>38</v>
      </c>
      <c r="H69" s="22" t="s">
        <v>32</v>
      </c>
      <c r="I69" s="42">
        <f t="shared" si="13"/>
        <v>40</v>
      </c>
      <c r="J69" s="43"/>
      <c r="K69" s="43">
        <v>40</v>
      </c>
      <c r="L69" s="43"/>
      <c r="M69" s="43"/>
      <c r="N69" s="43"/>
      <c r="O69" s="23" t="s">
        <v>43</v>
      </c>
      <c r="P69" s="23" t="s">
        <v>58</v>
      </c>
      <c r="Q69" s="23" t="s">
        <v>35</v>
      </c>
      <c r="R69" s="23"/>
      <c r="T69" s="4"/>
    </row>
    <row r="70" s="5" customFormat="1" ht="81" customHeight="1" spans="1:20">
      <c r="A70" s="22" t="s">
        <v>170</v>
      </c>
      <c r="B70" s="22">
        <v>1</v>
      </c>
      <c r="C70" s="22" t="s">
        <v>29</v>
      </c>
      <c r="D70" s="22" t="s">
        <v>171</v>
      </c>
      <c r="E70" s="22">
        <v>1</v>
      </c>
      <c r="F70" s="31" t="s">
        <v>172</v>
      </c>
      <c r="G70" s="22" t="s">
        <v>71</v>
      </c>
      <c r="H70" s="22" t="s">
        <v>32</v>
      </c>
      <c r="I70" s="42">
        <f t="shared" si="13"/>
        <v>3540</v>
      </c>
      <c r="J70" s="42"/>
      <c r="K70" s="42">
        <v>3540</v>
      </c>
      <c r="L70" s="42"/>
      <c r="M70" s="42"/>
      <c r="N70" s="42"/>
      <c r="O70" s="22" t="s">
        <v>173</v>
      </c>
      <c r="P70" s="22" t="s">
        <v>58</v>
      </c>
      <c r="Q70" s="22" t="s">
        <v>35</v>
      </c>
      <c r="R70" s="22"/>
      <c r="T70" s="4"/>
    </row>
    <row r="71" s="5" customFormat="1" ht="30" customHeight="1" spans="1:20">
      <c r="A71" s="23" t="s">
        <v>174</v>
      </c>
      <c r="B71" s="22">
        <v>1</v>
      </c>
      <c r="C71" s="23" t="s">
        <v>29</v>
      </c>
      <c r="D71" s="23" t="s">
        <v>65</v>
      </c>
      <c r="E71" s="22">
        <v>1</v>
      </c>
      <c r="F71" s="23" t="s">
        <v>175</v>
      </c>
      <c r="G71" s="22" t="s">
        <v>38</v>
      </c>
      <c r="H71" s="22" t="s">
        <v>32</v>
      </c>
      <c r="I71" s="42">
        <f t="shared" si="13"/>
        <v>120</v>
      </c>
      <c r="J71" s="43">
        <v>120</v>
      </c>
      <c r="K71" s="40"/>
      <c r="L71" s="40"/>
      <c r="M71" s="40"/>
      <c r="N71" s="40"/>
      <c r="O71" s="22" t="s">
        <v>39</v>
      </c>
      <c r="P71" s="22" t="s">
        <v>34</v>
      </c>
      <c r="Q71" s="22" t="s">
        <v>35</v>
      </c>
      <c r="R71" s="47"/>
      <c r="T71" s="4"/>
    </row>
    <row r="72" s="6" customFormat="1" ht="49" customHeight="1" spans="1:20">
      <c r="A72" s="23" t="s">
        <v>176</v>
      </c>
      <c r="B72" s="23">
        <v>1</v>
      </c>
      <c r="C72" s="23" t="s">
        <v>29</v>
      </c>
      <c r="D72" s="23" t="s">
        <v>65</v>
      </c>
      <c r="E72" s="23">
        <v>1</v>
      </c>
      <c r="F72" s="23" t="s">
        <v>177</v>
      </c>
      <c r="G72" s="23" t="s">
        <v>71</v>
      </c>
      <c r="H72" s="23" t="s">
        <v>32</v>
      </c>
      <c r="I72" s="42">
        <f t="shared" si="13"/>
        <v>40</v>
      </c>
      <c r="J72" s="43">
        <v>40</v>
      </c>
      <c r="K72" s="43"/>
      <c r="L72" s="43"/>
      <c r="M72" s="43"/>
      <c r="N72" s="43"/>
      <c r="O72" s="22" t="s">
        <v>39</v>
      </c>
      <c r="P72" s="22" t="s">
        <v>58</v>
      </c>
      <c r="Q72" s="22" t="s">
        <v>35</v>
      </c>
      <c r="R72" s="23"/>
      <c r="T72" s="4"/>
    </row>
    <row r="73" s="4" customFormat="1" ht="22" customHeight="1" spans="1:18">
      <c r="A73" s="20" t="s">
        <v>178</v>
      </c>
      <c r="B73" s="20">
        <f>B74+B77+B87+B89</f>
        <v>22</v>
      </c>
      <c r="C73" s="20" t="s">
        <v>23</v>
      </c>
      <c r="D73" s="20" t="s">
        <v>23</v>
      </c>
      <c r="E73" s="20" t="s">
        <v>23</v>
      </c>
      <c r="F73" s="21" t="s">
        <v>23</v>
      </c>
      <c r="G73" s="20" t="s">
        <v>23</v>
      </c>
      <c r="H73" s="20" t="s">
        <v>23</v>
      </c>
      <c r="I73" s="40">
        <f t="shared" ref="I73:N73" si="14">I74+I77+I87+I89</f>
        <v>10348.3</v>
      </c>
      <c r="J73" s="40">
        <f t="shared" si="14"/>
        <v>4250</v>
      </c>
      <c r="K73" s="40">
        <f t="shared" si="14"/>
        <v>1630</v>
      </c>
      <c r="L73" s="40">
        <f t="shared" si="14"/>
        <v>800</v>
      </c>
      <c r="M73" s="40">
        <f t="shared" si="14"/>
        <v>0</v>
      </c>
      <c r="N73" s="40">
        <f t="shared" si="14"/>
        <v>3668.3</v>
      </c>
      <c r="O73" s="20" t="s">
        <v>23</v>
      </c>
      <c r="P73" s="20" t="s">
        <v>23</v>
      </c>
      <c r="Q73" s="20" t="s">
        <v>23</v>
      </c>
      <c r="R73" s="22"/>
    </row>
    <row r="74" s="4" customFormat="1" ht="29" customHeight="1" spans="1:18">
      <c r="A74" s="20" t="s">
        <v>179</v>
      </c>
      <c r="B74" s="20">
        <f>B75+B76</f>
        <v>2</v>
      </c>
      <c r="C74" s="20" t="s">
        <v>23</v>
      </c>
      <c r="D74" s="20" t="str">
        <f>D75</f>
        <v>个</v>
      </c>
      <c r="E74" s="20">
        <v>2</v>
      </c>
      <c r="F74" s="20" t="s">
        <v>23</v>
      </c>
      <c r="G74" s="20" t="s">
        <v>23</v>
      </c>
      <c r="H74" s="20" t="s">
        <v>23</v>
      </c>
      <c r="I74" s="40">
        <f t="shared" ref="I74:N74" si="15">I75+I76</f>
        <v>240</v>
      </c>
      <c r="J74" s="40">
        <f t="shared" si="15"/>
        <v>40</v>
      </c>
      <c r="K74" s="40">
        <f t="shared" si="15"/>
        <v>100</v>
      </c>
      <c r="L74" s="40">
        <f t="shared" si="15"/>
        <v>0</v>
      </c>
      <c r="M74" s="40">
        <f t="shared" si="15"/>
        <v>0</v>
      </c>
      <c r="N74" s="40">
        <f t="shared" si="15"/>
        <v>100</v>
      </c>
      <c r="O74" s="20" t="s">
        <v>23</v>
      </c>
      <c r="P74" s="20" t="s">
        <v>23</v>
      </c>
      <c r="Q74" s="20" t="s">
        <v>23</v>
      </c>
      <c r="R74" s="20"/>
    </row>
    <row r="75" s="6" customFormat="1" ht="30" customHeight="1" spans="1:20">
      <c r="A75" s="23" t="s">
        <v>180</v>
      </c>
      <c r="B75" s="23">
        <v>1</v>
      </c>
      <c r="C75" s="23" t="s">
        <v>29</v>
      </c>
      <c r="D75" s="23" t="s">
        <v>65</v>
      </c>
      <c r="E75" s="23">
        <v>1</v>
      </c>
      <c r="F75" s="23" t="s">
        <v>181</v>
      </c>
      <c r="G75" s="23" t="s">
        <v>68</v>
      </c>
      <c r="H75" s="23" t="s">
        <v>32</v>
      </c>
      <c r="I75" s="43">
        <f t="shared" ref="I75:I86" si="16">J75+K75+L75+M75+N75</f>
        <v>40</v>
      </c>
      <c r="J75" s="43">
        <v>40</v>
      </c>
      <c r="K75" s="43"/>
      <c r="L75" s="43"/>
      <c r="M75" s="43"/>
      <c r="N75" s="43"/>
      <c r="O75" s="23" t="s">
        <v>39</v>
      </c>
      <c r="P75" s="23" t="s">
        <v>34</v>
      </c>
      <c r="Q75" s="23" t="s">
        <v>35</v>
      </c>
      <c r="R75" s="48"/>
      <c r="T75" s="4"/>
    </row>
    <row r="76" s="6" customFormat="1" ht="30" customHeight="1" spans="1:20">
      <c r="A76" s="30" t="s">
        <v>182</v>
      </c>
      <c r="B76" s="30">
        <v>1</v>
      </c>
      <c r="C76" s="30" t="s">
        <v>29</v>
      </c>
      <c r="D76" s="30" t="s">
        <v>65</v>
      </c>
      <c r="E76" s="30">
        <v>2</v>
      </c>
      <c r="F76" s="30" t="s">
        <v>183</v>
      </c>
      <c r="G76" s="30" t="s">
        <v>79</v>
      </c>
      <c r="H76" s="30" t="s">
        <v>32</v>
      </c>
      <c r="I76" s="43">
        <f t="shared" si="16"/>
        <v>200</v>
      </c>
      <c r="J76" s="43"/>
      <c r="K76" s="43">
        <v>100</v>
      </c>
      <c r="L76" s="43"/>
      <c r="M76" s="43"/>
      <c r="N76" s="43">
        <v>100</v>
      </c>
      <c r="O76" s="30" t="s">
        <v>173</v>
      </c>
      <c r="P76" s="30" t="s">
        <v>34</v>
      </c>
      <c r="Q76" s="30"/>
      <c r="R76" s="52" t="s">
        <v>184</v>
      </c>
      <c r="T76" s="4"/>
    </row>
    <row r="77" s="4" customFormat="1" ht="24" spans="1:18">
      <c r="A77" s="20" t="s">
        <v>185</v>
      </c>
      <c r="B77" s="20">
        <f>SUM(B78:B86)</f>
        <v>9</v>
      </c>
      <c r="C77" s="20" t="s">
        <v>23</v>
      </c>
      <c r="D77" s="20" t="s">
        <v>100</v>
      </c>
      <c r="E77" s="20">
        <f t="shared" ref="E77:N77" si="17">SUM(E78:E86)</f>
        <v>9</v>
      </c>
      <c r="F77" s="20" t="s">
        <v>23</v>
      </c>
      <c r="G77" s="20" t="s">
        <v>23</v>
      </c>
      <c r="H77" s="20" t="s">
        <v>23</v>
      </c>
      <c r="I77" s="40">
        <f t="shared" si="17"/>
        <v>7628.3</v>
      </c>
      <c r="J77" s="40">
        <f t="shared" si="17"/>
        <v>3690</v>
      </c>
      <c r="K77" s="40">
        <f t="shared" si="17"/>
        <v>750</v>
      </c>
      <c r="L77" s="40">
        <f t="shared" si="17"/>
        <v>0</v>
      </c>
      <c r="M77" s="40">
        <f t="shared" si="17"/>
        <v>0</v>
      </c>
      <c r="N77" s="40">
        <f t="shared" si="17"/>
        <v>3188.3</v>
      </c>
      <c r="O77" s="20" t="s">
        <v>23</v>
      </c>
      <c r="P77" s="20" t="s">
        <v>23</v>
      </c>
      <c r="Q77" s="20" t="s">
        <v>23</v>
      </c>
      <c r="R77" s="20"/>
    </row>
    <row r="78" s="5" customFormat="1" ht="45" customHeight="1" spans="1:20">
      <c r="A78" s="22" t="s">
        <v>186</v>
      </c>
      <c r="B78" s="22">
        <v>1</v>
      </c>
      <c r="C78" s="22" t="s">
        <v>187</v>
      </c>
      <c r="D78" s="22" t="s">
        <v>100</v>
      </c>
      <c r="E78" s="22">
        <v>1</v>
      </c>
      <c r="F78" s="26" t="s">
        <v>188</v>
      </c>
      <c r="G78" s="22" t="s">
        <v>42</v>
      </c>
      <c r="H78" s="22" t="s">
        <v>32</v>
      </c>
      <c r="I78" s="42">
        <f t="shared" si="16"/>
        <v>1500</v>
      </c>
      <c r="J78" s="42">
        <v>300</v>
      </c>
      <c r="K78" s="42"/>
      <c r="L78" s="42"/>
      <c r="M78" s="42"/>
      <c r="N78" s="42">
        <v>1200</v>
      </c>
      <c r="O78" s="22" t="s">
        <v>33</v>
      </c>
      <c r="P78" s="22" t="s">
        <v>34</v>
      </c>
      <c r="Q78" s="22" t="s">
        <v>35</v>
      </c>
      <c r="R78" s="22"/>
      <c r="T78" s="4"/>
    </row>
    <row r="79" s="5" customFormat="1" ht="48" customHeight="1" spans="1:20">
      <c r="A79" s="22" t="s">
        <v>189</v>
      </c>
      <c r="B79" s="22">
        <v>1</v>
      </c>
      <c r="C79" s="22" t="s">
        <v>29</v>
      </c>
      <c r="D79" s="22" t="s">
        <v>100</v>
      </c>
      <c r="E79" s="22">
        <v>1</v>
      </c>
      <c r="F79" s="23" t="s">
        <v>190</v>
      </c>
      <c r="G79" s="22" t="s">
        <v>38</v>
      </c>
      <c r="H79" s="22" t="s">
        <v>32</v>
      </c>
      <c r="I79" s="42">
        <f t="shared" si="16"/>
        <v>150</v>
      </c>
      <c r="J79" s="42">
        <v>30</v>
      </c>
      <c r="K79" s="42"/>
      <c r="L79" s="42"/>
      <c r="M79" s="42"/>
      <c r="N79" s="42">
        <v>120</v>
      </c>
      <c r="O79" s="22" t="s">
        <v>39</v>
      </c>
      <c r="P79" s="22" t="s">
        <v>34</v>
      </c>
      <c r="Q79" s="22" t="s">
        <v>35</v>
      </c>
      <c r="R79" s="22"/>
      <c r="T79" s="4"/>
    </row>
    <row r="80" s="5" customFormat="1" ht="38" customHeight="1" spans="1:20">
      <c r="A80" s="22" t="s">
        <v>191</v>
      </c>
      <c r="B80" s="22">
        <v>1</v>
      </c>
      <c r="C80" s="22" t="s">
        <v>29</v>
      </c>
      <c r="D80" s="22" t="s">
        <v>100</v>
      </c>
      <c r="E80" s="22">
        <v>1</v>
      </c>
      <c r="F80" s="23" t="s">
        <v>192</v>
      </c>
      <c r="G80" s="22" t="s">
        <v>42</v>
      </c>
      <c r="H80" s="22" t="s">
        <v>32</v>
      </c>
      <c r="I80" s="42">
        <f t="shared" si="16"/>
        <v>1060</v>
      </c>
      <c r="J80" s="42">
        <v>200</v>
      </c>
      <c r="K80" s="42"/>
      <c r="L80" s="42"/>
      <c r="M80" s="42"/>
      <c r="N80" s="42">
        <v>860</v>
      </c>
      <c r="O80" s="22" t="s">
        <v>85</v>
      </c>
      <c r="P80" s="22" t="s">
        <v>34</v>
      </c>
      <c r="Q80" s="22" t="s">
        <v>35</v>
      </c>
      <c r="R80" s="22"/>
      <c r="T80" s="4"/>
    </row>
    <row r="81" s="5" customFormat="1" ht="30" customHeight="1" spans="1:20">
      <c r="A81" s="22" t="s">
        <v>193</v>
      </c>
      <c r="B81" s="22">
        <v>1</v>
      </c>
      <c r="C81" s="22" t="s">
        <v>29</v>
      </c>
      <c r="D81" s="22" t="s">
        <v>100</v>
      </c>
      <c r="E81" s="22">
        <v>1</v>
      </c>
      <c r="F81" s="23" t="s">
        <v>194</v>
      </c>
      <c r="G81" s="22" t="s">
        <v>38</v>
      </c>
      <c r="H81" s="22" t="s">
        <v>32</v>
      </c>
      <c r="I81" s="42">
        <f t="shared" si="16"/>
        <v>500</v>
      </c>
      <c r="J81" s="42">
        <v>500</v>
      </c>
      <c r="K81" s="42"/>
      <c r="L81" s="42"/>
      <c r="M81" s="42"/>
      <c r="N81" s="42"/>
      <c r="O81" s="22" t="s">
        <v>39</v>
      </c>
      <c r="P81" s="22" t="s">
        <v>34</v>
      </c>
      <c r="Q81" s="22" t="s">
        <v>35</v>
      </c>
      <c r="R81" s="22"/>
      <c r="T81" s="4"/>
    </row>
    <row r="82" s="5" customFormat="1" ht="60" customHeight="1" spans="1:20">
      <c r="A82" s="22" t="s">
        <v>195</v>
      </c>
      <c r="B82" s="22">
        <v>1</v>
      </c>
      <c r="C82" s="22" t="s">
        <v>29</v>
      </c>
      <c r="D82" s="22" t="s">
        <v>100</v>
      </c>
      <c r="E82" s="22">
        <v>1</v>
      </c>
      <c r="F82" s="23" t="s">
        <v>196</v>
      </c>
      <c r="G82" s="22" t="s">
        <v>79</v>
      </c>
      <c r="H82" s="22" t="s">
        <v>32</v>
      </c>
      <c r="I82" s="42">
        <f t="shared" si="16"/>
        <v>750</v>
      </c>
      <c r="J82" s="42"/>
      <c r="K82" s="42">
        <v>750</v>
      </c>
      <c r="L82" s="42"/>
      <c r="M82" s="42"/>
      <c r="N82" s="42"/>
      <c r="O82" s="22" t="s">
        <v>107</v>
      </c>
      <c r="P82" s="22" t="s">
        <v>34</v>
      </c>
      <c r="Q82" s="22" t="s">
        <v>35</v>
      </c>
      <c r="R82" s="22"/>
      <c r="T82" s="4"/>
    </row>
    <row r="83" s="5" customFormat="1" ht="91" customHeight="1" spans="1:20">
      <c r="A83" s="23" t="s">
        <v>197</v>
      </c>
      <c r="B83" s="23">
        <v>1</v>
      </c>
      <c r="C83" s="23" t="s">
        <v>29</v>
      </c>
      <c r="D83" s="22" t="s">
        <v>100</v>
      </c>
      <c r="E83" s="23">
        <v>1</v>
      </c>
      <c r="F83" s="23" t="s">
        <v>198</v>
      </c>
      <c r="G83" s="23" t="s">
        <v>49</v>
      </c>
      <c r="H83" s="23" t="s">
        <v>32</v>
      </c>
      <c r="I83" s="42">
        <f t="shared" si="16"/>
        <v>520</v>
      </c>
      <c r="J83" s="43">
        <v>520</v>
      </c>
      <c r="K83" s="43"/>
      <c r="L83" s="43"/>
      <c r="M83" s="43"/>
      <c r="N83" s="43"/>
      <c r="O83" s="23" t="s">
        <v>39</v>
      </c>
      <c r="P83" s="23" t="s">
        <v>34</v>
      </c>
      <c r="Q83" s="23" t="s">
        <v>35</v>
      </c>
      <c r="R83" s="22"/>
      <c r="T83" s="4"/>
    </row>
    <row r="84" s="2" customFormat="1" ht="79" customHeight="1" spans="1:20">
      <c r="A84" s="24" t="s">
        <v>199</v>
      </c>
      <c r="B84" s="22">
        <v>1</v>
      </c>
      <c r="C84" s="22" t="s">
        <v>29</v>
      </c>
      <c r="D84" s="22" t="s">
        <v>100</v>
      </c>
      <c r="E84" s="22">
        <v>1</v>
      </c>
      <c r="F84" s="26" t="s">
        <v>200</v>
      </c>
      <c r="G84" s="25" t="s">
        <v>71</v>
      </c>
      <c r="H84" s="22" t="s">
        <v>32</v>
      </c>
      <c r="I84" s="42">
        <f t="shared" si="16"/>
        <v>90</v>
      </c>
      <c r="J84" s="44">
        <v>90</v>
      </c>
      <c r="K84" s="44"/>
      <c r="L84" s="44"/>
      <c r="M84" s="44"/>
      <c r="N84" s="44"/>
      <c r="O84" s="22" t="s">
        <v>39</v>
      </c>
      <c r="P84" s="22" t="s">
        <v>34</v>
      </c>
      <c r="Q84" s="22" t="s">
        <v>35</v>
      </c>
      <c r="R84" s="25"/>
      <c r="T84" s="8"/>
    </row>
    <row r="85" s="2" customFormat="1" ht="50" customHeight="1" spans="1:20">
      <c r="A85" s="24" t="s">
        <v>201</v>
      </c>
      <c r="B85" s="22">
        <v>1</v>
      </c>
      <c r="C85" s="22" t="s">
        <v>29</v>
      </c>
      <c r="D85" s="22" t="s">
        <v>100</v>
      </c>
      <c r="E85" s="22">
        <v>1</v>
      </c>
      <c r="F85" s="26" t="s">
        <v>202</v>
      </c>
      <c r="G85" s="25" t="s">
        <v>63</v>
      </c>
      <c r="H85" s="22" t="s">
        <v>32</v>
      </c>
      <c r="I85" s="42">
        <f t="shared" si="16"/>
        <v>50</v>
      </c>
      <c r="J85" s="44">
        <v>50</v>
      </c>
      <c r="K85" s="44"/>
      <c r="L85" s="44"/>
      <c r="M85" s="44"/>
      <c r="N85" s="44"/>
      <c r="O85" s="22" t="s">
        <v>39</v>
      </c>
      <c r="P85" s="22" t="s">
        <v>34</v>
      </c>
      <c r="Q85" s="22" t="s">
        <v>35</v>
      </c>
      <c r="R85" s="25"/>
      <c r="T85" s="8"/>
    </row>
    <row r="86" s="5" customFormat="1" ht="54" customHeight="1" spans="1:20">
      <c r="A86" s="22" t="s">
        <v>203</v>
      </c>
      <c r="B86" s="22">
        <v>1</v>
      </c>
      <c r="C86" s="22" t="s">
        <v>29</v>
      </c>
      <c r="D86" s="22" t="s">
        <v>100</v>
      </c>
      <c r="E86" s="22">
        <v>1</v>
      </c>
      <c r="F86" s="23" t="s">
        <v>204</v>
      </c>
      <c r="G86" s="22" t="s">
        <v>38</v>
      </c>
      <c r="H86" s="22" t="s">
        <v>32</v>
      </c>
      <c r="I86" s="42">
        <f t="shared" si="16"/>
        <v>3008.3</v>
      </c>
      <c r="J86" s="42">
        <v>2000</v>
      </c>
      <c r="K86" s="42"/>
      <c r="L86" s="42"/>
      <c r="M86" s="42"/>
      <c r="N86" s="42">
        <v>1008.3</v>
      </c>
      <c r="O86" s="22" t="s">
        <v>39</v>
      </c>
      <c r="P86" s="22" t="s">
        <v>34</v>
      </c>
      <c r="Q86" s="22" t="s">
        <v>35</v>
      </c>
      <c r="R86" s="22"/>
      <c r="T86" s="4"/>
    </row>
    <row r="87" s="4" customFormat="1" ht="30" customHeight="1" spans="1:18">
      <c r="A87" s="20" t="s">
        <v>205</v>
      </c>
      <c r="B87" s="20">
        <f>B88</f>
        <v>1</v>
      </c>
      <c r="C87" s="20" t="s">
        <v>23</v>
      </c>
      <c r="D87" s="20" t="s">
        <v>100</v>
      </c>
      <c r="E87" s="20">
        <f t="shared" ref="E87:N87" si="18">E88</f>
        <v>1</v>
      </c>
      <c r="F87" s="20" t="s">
        <v>23</v>
      </c>
      <c r="G87" s="20" t="s">
        <v>23</v>
      </c>
      <c r="H87" s="20" t="s">
        <v>23</v>
      </c>
      <c r="I87" s="40">
        <f t="shared" si="18"/>
        <v>100</v>
      </c>
      <c r="J87" s="40">
        <f t="shared" si="18"/>
        <v>20</v>
      </c>
      <c r="K87" s="40">
        <f t="shared" si="18"/>
        <v>0</v>
      </c>
      <c r="L87" s="40">
        <f t="shared" si="18"/>
        <v>0</v>
      </c>
      <c r="M87" s="40">
        <f t="shared" si="18"/>
        <v>0</v>
      </c>
      <c r="N87" s="40">
        <f t="shared" si="18"/>
        <v>80</v>
      </c>
      <c r="O87" s="20" t="s">
        <v>23</v>
      </c>
      <c r="P87" s="20" t="s">
        <v>23</v>
      </c>
      <c r="Q87" s="20" t="s">
        <v>23</v>
      </c>
      <c r="R87" s="20"/>
    </row>
    <row r="88" s="5" customFormat="1" ht="30" customHeight="1" spans="1:20">
      <c r="A88" s="22" t="s">
        <v>206</v>
      </c>
      <c r="B88" s="22">
        <v>1</v>
      </c>
      <c r="C88" s="22" t="s">
        <v>29</v>
      </c>
      <c r="D88" s="22" t="s">
        <v>100</v>
      </c>
      <c r="E88" s="22">
        <v>1</v>
      </c>
      <c r="F88" s="23" t="s">
        <v>207</v>
      </c>
      <c r="G88" s="22" t="s">
        <v>63</v>
      </c>
      <c r="H88" s="22" t="s">
        <v>32</v>
      </c>
      <c r="I88" s="42">
        <f t="shared" ref="I88:I99" si="19">J88+K88+L88+M88+N88</f>
        <v>100</v>
      </c>
      <c r="J88" s="42">
        <v>20</v>
      </c>
      <c r="K88" s="42"/>
      <c r="L88" s="42"/>
      <c r="M88" s="42"/>
      <c r="N88" s="42">
        <v>80</v>
      </c>
      <c r="O88" s="22" t="s">
        <v>39</v>
      </c>
      <c r="P88" s="22" t="s">
        <v>34</v>
      </c>
      <c r="Q88" s="22" t="s">
        <v>35</v>
      </c>
      <c r="R88" s="22"/>
      <c r="T88" s="4"/>
    </row>
    <row r="89" s="4" customFormat="1" ht="36" customHeight="1" spans="1:18">
      <c r="A89" s="20" t="s">
        <v>208</v>
      </c>
      <c r="B89" s="20">
        <f>SUM(B90:B99)</f>
        <v>10</v>
      </c>
      <c r="C89" s="20" t="s">
        <v>23</v>
      </c>
      <c r="D89" s="20" t="s">
        <v>100</v>
      </c>
      <c r="E89" s="20">
        <f t="shared" ref="E89:N89" si="20">SUM(E90:E99)</f>
        <v>10</v>
      </c>
      <c r="F89" s="20" t="s">
        <v>23</v>
      </c>
      <c r="G89" s="20" t="s">
        <v>23</v>
      </c>
      <c r="H89" s="20" t="s">
        <v>23</v>
      </c>
      <c r="I89" s="40">
        <f t="shared" si="20"/>
        <v>2380</v>
      </c>
      <c r="J89" s="40">
        <f t="shared" si="20"/>
        <v>500</v>
      </c>
      <c r="K89" s="40">
        <f t="shared" si="20"/>
        <v>780</v>
      </c>
      <c r="L89" s="40">
        <f t="shared" si="20"/>
        <v>800</v>
      </c>
      <c r="M89" s="40">
        <f t="shared" si="20"/>
        <v>0</v>
      </c>
      <c r="N89" s="40">
        <f t="shared" si="20"/>
        <v>300</v>
      </c>
      <c r="O89" s="20" t="s">
        <v>23</v>
      </c>
      <c r="P89" s="20" t="s">
        <v>23</v>
      </c>
      <c r="Q89" s="20" t="s">
        <v>23</v>
      </c>
      <c r="R89" s="20"/>
    </row>
    <row r="90" s="5" customFormat="1" ht="30" customHeight="1" spans="1:20">
      <c r="A90" s="22" t="s">
        <v>209</v>
      </c>
      <c r="B90" s="22">
        <v>1</v>
      </c>
      <c r="C90" s="22" t="s">
        <v>29</v>
      </c>
      <c r="D90" s="22" t="s">
        <v>100</v>
      </c>
      <c r="E90" s="22">
        <v>1</v>
      </c>
      <c r="F90" s="23" t="s">
        <v>210</v>
      </c>
      <c r="G90" s="22" t="s">
        <v>71</v>
      </c>
      <c r="H90" s="22" t="s">
        <v>32</v>
      </c>
      <c r="I90" s="42">
        <f t="shared" si="19"/>
        <v>100</v>
      </c>
      <c r="J90" s="42">
        <v>100</v>
      </c>
      <c r="K90" s="42"/>
      <c r="L90" s="42"/>
      <c r="M90" s="42"/>
      <c r="N90" s="42"/>
      <c r="O90" s="22" t="s">
        <v>39</v>
      </c>
      <c r="P90" s="22" t="s">
        <v>34</v>
      </c>
      <c r="Q90" s="22" t="s">
        <v>35</v>
      </c>
      <c r="R90" s="22"/>
      <c r="T90" s="4"/>
    </row>
    <row r="91" s="6" customFormat="1" ht="30" customHeight="1" spans="1:20">
      <c r="A91" s="23" t="s">
        <v>211</v>
      </c>
      <c r="B91" s="23">
        <v>1</v>
      </c>
      <c r="C91" s="23" t="s">
        <v>29</v>
      </c>
      <c r="D91" s="22" t="s">
        <v>100</v>
      </c>
      <c r="E91" s="23">
        <v>1</v>
      </c>
      <c r="F91" s="23" t="s">
        <v>212</v>
      </c>
      <c r="G91" s="23" t="s">
        <v>38</v>
      </c>
      <c r="H91" s="23" t="s">
        <v>32</v>
      </c>
      <c r="I91" s="42">
        <f t="shared" si="19"/>
        <v>40</v>
      </c>
      <c r="J91" s="43">
        <v>40</v>
      </c>
      <c r="K91" s="43"/>
      <c r="L91" s="43"/>
      <c r="M91" s="43"/>
      <c r="N91" s="43"/>
      <c r="O91" s="23" t="s">
        <v>39</v>
      </c>
      <c r="P91" s="23" t="s">
        <v>34</v>
      </c>
      <c r="Q91" s="23" t="s">
        <v>35</v>
      </c>
      <c r="R91" s="48"/>
      <c r="T91" s="4"/>
    </row>
    <row r="92" s="5" customFormat="1" ht="143" customHeight="1" spans="1:20">
      <c r="A92" s="22" t="s">
        <v>213</v>
      </c>
      <c r="B92" s="22">
        <v>1</v>
      </c>
      <c r="C92" s="22" t="s">
        <v>29</v>
      </c>
      <c r="D92" s="22" t="s">
        <v>100</v>
      </c>
      <c r="E92" s="22">
        <v>1</v>
      </c>
      <c r="F92" s="23" t="s">
        <v>214</v>
      </c>
      <c r="G92" s="22" t="s">
        <v>215</v>
      </c>
      <c r="H92" s="22" t="s">
        <v>32</v>
      </c>
      <c r="I92" s="42">
        <f t="shared" si="19"/>
        <v>220</v>
      </c>
      <c r="J92" s="42"/>
      <c r="K92" s="42">
        <v>220</v>
      </c>
      <c r="L92" s="42"/>
      <c r="M92" s="42"/>
      <c r="N92" s="42"/>
      <c r="O92" s="22" t="s">
        <v>173</v>
      </c>
      <c r="P92" s="22" t="s">
        <v>34</v>
      </c>
      <c r="Q92" s="22" t="s">
        <v>35</v>
      </c>
      <c r="R92" s="22"/>
      <c r="T92" s="4"/>
    </row>
    <row r="93" s="5" customFormat="1" ht="50" customHeight="1" spans="1:20">
      <c r="A93" s="22" t="s">
        <v>216</v>
      </c>
      <c r="B93" s="22">
        <v>1</v>
      </c>
      <c r="C93" s="22" t="s">
        <v>29</v>
      </c>
      <c r="D93" s="22" t="s">
        <v>100</v>
      </c>
      <c r="E93" s="22">
        <v>1</v>
      </c>
      <c r="F93" s="23" t="s">
        <v>217</v>
      </c>
      <c r="G93" s="22" t="s">
        <v>215</v>
      </c>
      <c r="H93" s="22" t="s">
        <v>32</v>
      </c>
      <c r="I93" s="42">
        <f t="shared" si="19"/>
        <v>500</v>
      </c>
      <c r="J93" s="42"/>
      <c r="K93" s="42">
        <v>200</v>
      </c>
      <c r="L93" s="42"/>
      <c r="M93" s="42"/>
      <c r="N93" s="42">
        <v>300</v>
      </c>
      <c r="O93" s="22" t="s">
        <v>173</v>
      </c>
      <c r="P93" s="22" t="s">
        <v>34</v>
      </c>
      <c r="Q93" s="22" t="s">
        <v>35</v>
      </c>
      <c r="R93" s="22"/>
      <c r="T93" s="4"/>
    </row>
    <row r="94" s="5" customFormat="1" ht="30" customHeight="1" spans="1:20">
      <c r="A94" s="22" t="s">
        <v>218</v>
      </c>
      <c r="B94" s="22">
        <v>1</v>
      </c>
      <c r="C94" s="22" t="s">
        <v>29</v>
      </c>
      <c r="D94" s="22" t="s">
        <v>100</v>
      </c>
      <c r="E94" s="22">
        <v>1</v>
      </c>
      <c r="F94" s="23" t="s">
        <v>219</v>
      </c>
      <c r="G94" s="22" t="s">
        <v>215</v>
      </c>
      <c r="H94" s="22" t="s">
        <v>32</v>
      </c>
      <c r="I94" s="42">
        <f t="shared" si="19"/>
        <v>70</v>
      </c>
      <c r="J94" s="42"/>
      <c r="K94" s="42">
        <v>70</v>
      </c>
      <c r="L94" s="42"/>
      <c r="M94" s="42"/>
      <c r="N94" s="42"/>
      <c r="O94" s="22" t="s">
        <v>173</v>
      </c>
      <c r="P94" s="22" t="s">
        <v>34</v>
      </c>
      <c r="Q94" s="22" t="s">
        <v>35</v>
      </c>
      <c r="R94" s="22"/>
      <c r="T94" s="4"/>
    </row>
    <row r="95" s="5" customFormat="1" ht="30" customHeight="1" spans="1:20">
      <c r="A95" s="22" t="s">
        <v>220</v>
      </c>
      <c r="B95" s="22">
        <v>1</v>
      </c>
      <c r="C95" s="22" t="s">
        <v>29</v>
      </c>
      <c r="D95" s="22" t="s">
        <v>100</v>
      </c>
      <c r="E95" s="22">
        <v>1</v>
      </c>
      <c r="F95" s="23" t="s">
        <v>221</v>
      </c>
      <c r="G95" s="22" t="s">
        <v>222</v>
      </c>
      <c r="H95" s="22" t="s">
        <v>32</v>
      </c>
      <c r="I95" s="42">
        <f t="shared" si="19"/>
        <v>40</v>
      </c>
      <c r="J95" s="42"/>
      <c r="K95" s="42">
        <v>40</v>
      </c>
      <c r="L95" s="42"/>
      <c r="M95" s="42"/>
      <c r="N95" s="42"/>
      <c r="O95" s="22" t="s">
        <v>173</v>
      </c>
      <c r="P95" s="22" t="s">
        <v>34</v>
      </c>
      <c r="Q95" s="22" t="s">
        <v>35</v>
      </c>
      <c r="R95" s="22"/>
      <c r="T95" s="4"/>
    </row>
    <row r="96" s="5" customFormat="1" ht="55" customHeight="1" spans="1:20">
      <c r="A96" s="22" t="s">
        <v>223</v>
      </c>
      <c r="B96" s="22">
        <v>1</v>
      </c>
      <c r="C96" s="22" t="s">
        <v>29</v>
      </c>
      <c r="D96" s="22" t="s">
        <v>100</v>
      </c>
      <c r="E96" s="22">
        <v>1</v>
      </c>
      <c r="F96" s="23" t="s">
        <v>224</v>
      </c>
      <c r="G96" s="22" t="s">
        <v>225</v>
      </c>
      <c r="H96" s="22" t="s">
        <v>32</v>
      </c>
      <c r="I96" s="42">
        <f t="shared" si="19"/>
        <v>250</v>
      </c>
      <c r="J96" s="42"/>
      <c r="K96" s="42">
        <v>250</v>
      </c>
      <c r="L96" s="42"/>
      <c r="M96" s="42"/>
      <c r="N96" s="42"/>
      <c r="O96" s="22" t="s">
        <v>173</v>
      </c>
      <c r="P96" s="22" t="s">
        <v>34</v>
      </c>
      <c r="Q96" s="22" t="s">
        <v>35</v>
      </c>
      <c r="R96" s="22"/>
      <c r="T96" s="4"/>
    </row>
    <row r="97" s="5" customFormat="1" ht="30" customHeight="1" spans="1:20">
      <c r="A97" s="22" t="s">
        <v>226</v>
      </c>
      <c r="B97" s="22">
        <v>1</v>
      </c>
      <c r="C97" s="22" t="s">
        <v>29</v>
      </c>
      <c r="D97" s="22" t="s">
        <v>100</v>
      </c>
      <c r="E97" s="22">
        <v>1</v>
      </c>
      <c r="F97" s="23" t="s">
        <v>227</v>
      </c>
      <c r="G97" s="22" t="s">
        <v>42</v>
      </c>
      <c r="H97" s="22" t="s">
        <v>32</v>
      </c>
      <c r="I97" s="42">
        <f t="shared" si="19"/>
        <v>800</v>
      </c>
      <c r="J97" s="42"/>
      <c r="K97" s="42"/>
      <c r="L97" s="42">
        <v>800</v>
      </c>
      <c r="M97" s="42"/>
      <c r="N97" s="42"/>
      <c r="O97" s="22" t="s">
        <v>173</v>
      </c>
      <c r="P97" s="22" t="s">
        <v>34</v>
      </c>
      <c r="Q97" s="22" t="s">
        <v>35</v>
      </c>
      <c r="R97" s="22"/>
      <c r="T97" s="4"/>
    </row>
    <row r="98" s="2" customFormat="1" ht="30" customHeight="1" spans="1:20">
      <c r="A98" s="49" t="s">
        <v>228</v>
      </c>
      <c r="B98" s="25">
        <v>1</v>
      </c>
      <c r="C98" s="25" t="s">
        <v>29</v>
      </c>
      <c r="D98" s="25" t="s">
        <v>100</v>
      </c>
      <c r="E98" s="25">
        <v>1</v>
      </c>
      <c r="F98" s="50" t="s">
        <v>229</v>
      </c>
      <c r="G98" s="25" t="s">
        <v>38</v>
      </c>
      <c r="H98" s="25" t="s">
        <v>32</v>
      </c>
      <c r="I98" s="42">
        <f t="shared" si="19"/>
        <v>100</v>
      </c>
      <c r="J98" s="44">
        <v>100</v>
      </c>
      <c r="K98" s="44"/>
      <c r="L98" s="44"/>
      <c r="M98" s="44"/>
      <c r="N98" s="44"/>
      <c r="O98" s="22" t="s">
        <v>39</v>
      </c>
      <c r="P98" s="22" t="s">
        <v>34</v>
      </c>
      <c r="Q98" s="22" t="s">
        <v>35</v>
      </c>
      <c r="R98" s="25"/>
      <c r="T98" s="8"/>
    </row>
    <row r="99" s="5" customFormat="1" ht="30" customHeight="1" spans="1:20">
      <c r="A99" s="22" t="s">
        <v>230</v>
      </c>
      <c r="B99" s="22">
        <v>1</v>
      </c>
      <c r="C99" s="22" t="s">
        <v>29</v>
      </c>
      <c r="D99" s="22" t="s">
        <v>100</v>
      </c>
      <c r="E99" s="22">
        <v>1</v>
      </c>
      <c r="F99" s="30" t="s">
        <v>231</v>
      </c>
      <c r="G99" s="22" t="s">
        <v>42</v>
      </c>
      <c r="H99" s="22" t="s">
        <v>32</v>
      </c>
      <c r="I99" s="42">
        <f t="shared" si="19"/>
        <v>260</v>
      </c>
      <c r="J99" s="42">
        <v>260</v>
      </c>
      <c r="K99" s="42"/>
      <c r="L99" s="42"/>
      <c r="M99" s="42"/>
      <c r="N99" s="42"/>
      <c r="O99" s="23" t="s">
        <v>232</v>
      </c>
      <c r="P99" s="22" t="s">
        <v>34</v>
      </c>
      <c r="Q99" s="22" t="s">
        <v>35</v>
      </c>
      <c r="R99" s="22"/>
      <c r="T99" s="4"/>
    </row>
    <row r="100" s="4" customFormat="1" ht="26" customHeight="1" spans="1:18">
      <c r="A100" s="20" t="s">
        <v>233</v>
      </c>
      <c r="B100" s="20">
        <f>B101+B102+B105</f>
        <v>2</v>
      </c>
      <c r="C100" s="20" t="s">
        <v>23</v>
      </c>
      <c r="D100" s="20" t="s">
        <v>23</v>
      </c>
      <c r="E100" s="20">
        <v>2</v>
      </c>
      <c r="F100" s="21" t="s">
        <v>23</v>
      </c>
      <c r="G100" s="20" t="s">
        <v>23</v>
      </c>
      <c r="H100" s="20" t="s">
        <v>23</v>
      </c>
      <c r="I100" s="40">
        <f t="shared" ref="I100:N100" si="21">I101+I102+I105</f>
        <v>486</v>
      </c>
      <c r="J100" s="40">
        <f t="shared" si="21"/>
        <v>0</v>
      </c>
      <c r="K100" s="40">
        <f t="shared" si="21"/>
        <v>486</v>
      </c>
      <c r="L100" s="40">
        <f t="shared" si="21"/>
        <v>0</v>
      </c>
      <c r="M100" s="40">
        <f t="shared" si="21"/>
        <v>0</v>
      </c>
      <c r="N100" s="40">
        <f t="shared" si="21"/>
        <v>0</v>
      </c>
      <c r="O100" s="20" t="s">
        <v>23</v>
      </c>
      <c r="P100" s="20" t="s">
        <v>23</v>
      </c>
      <c r="Q100" s="20" t="s">
        <v>23</v>
      </c>
      <c r="R100" s="22"/>
    </row>
    <row r="101" s="4" customFormat="1" ht="30" customHeight="1" spans="1:18">
      <c r="A101" s="20" t="s">
        <v>234</v>
      </c>
      <c r="B101" s="20"/>
      <c r="C101" s="20" t="s">
        <v>23</v>
      </c>
      <c r="D101" s="20" t="s">
        <v>23</v>
      </c>
      <c r="E101" s="20" t="s">
        <v>23</v>
      </c>
      <c r="F101" s="20" t="s">
        <v>23</v>
      </c>
      <c r="G101" s="20" t="s">
        <v>23</v>
      </c>
      <c r="H101" s="20" t="s">
        <v>23</v>
      </c>
      <c r="I101" s="40"/>
      <c r="J101" s="40"/>
      <c r="K101" s="40"/>
      <c r="L101" s="40"/>
      <c r="M101" s="40"/>
      <c r="N101" s="40"/>
      <c r="O101" s="20" t="s">
        <v>23</v>
      </c>
      <c r="P101" s="20" t="s">
        <v>23</v>
      </c>
      <c r="Q101" s="20" t="s">
        <v>23</v>
      </c>
      <c r="R101" s="20"/>
    </row>
    <row r="102" s="4" customFormat="1" ht="32" customHeight="1" spans="1:18">
      <c r="A102" s="20" t="s">
        <v>235</v>
      </c>
      <c r="B102" s="20">
        <f>B103+B104</f>
        <v>2</v>
      </c>
      <c r="C102" s="20" t="s">
        <v>23</v>
      </c>
      <c r="D102" s="20" t="s">
        <v>171</v>
      </c>
      <c r="E102" s="20">
        <v>2</v>
      </c>
      <c r="F102" s="20" t="s">
        <v>23</v>
      </c>
      <c r="G102" s="20" t="s">
        <v>23</v>
      </c>
      <c r="H102" s="20" t="s">
        <v>23</v>
      </c>
      <c r="I102" s="40">
        <f t="shared" ref="I102:N102" si="22">SUM(I103:I104)</f>
        <v>486</v>
      </c>
      <c r="J102" s="40">
        <f t="shared" si="22"/>
        <v>0</v>
      </c>
      <c r="K102" s="40">
        <f t="shared" si="22"/>
        <v>486</v>
      </c>
      <c r="L102" s="40">
        <f t="shared" si="22"/>
        <v>0</v>
      </c>
      <c r="M102" s="40">
        <f t="shared" si="22"/>
        <v>0</v>
      </c>
      <c r="N102" s="40">
        <f t="shared" si="22"/>
        <v>0</v>
      </c>
      <c r="O102" s="20" t="s">
        <v>23</v>
      </c>
      <c r="P102" s="20" t="s">
        <v>23</v>
      </c>
      <c r="Q102" s="20" t="s">
        <v>23</v>
      </c>
      <c r="R102" s="20"/>
    </row>
    <row r="103" s="5" customFormat="1" ht="30" customHeight="1" spans="1:20">
      <c r="A103" s="22" t="s">
        <v>236</v>
      </c>
      <c r="B103" s="22">
        <v>1</v>
      </c>
      <c r="C103" s="22" t="s">
        <v>237</v>
      </c>
      <c r="D103" s="22" t="s">
        <v>171</v>
      </c>
      <c r="E103" s="22">
        <v>1</v>
      </c>
      <c r="F103" s="23" t="s">
        <v>238</v>
      </c>
      <c r="G103" s="22" t="s">
        <v>239</v>
      </c>
      <c r="H103" s="22" t="s">
        <v>32</v>
      </c>
      <c r="I103" s="42">
        <v>342</v>
      </c>
      <c r="J103" s="42"/>
      <c r="K103" s="42">
        <v>342</v>
      </c>
      <c r="L103" s="42"/>
      <c r="M103" s="42"/>
      <c r="N103" s="42"/>
      <c r="O103" s="22" t="s">
        <v>240</v>
      </c>
      <c r="P103" s="22" t="s">
        <v>58</v>
      </c>
      <c r="Q103" s="22" t="s">
        <v>35</v>
      </c>
      <c r="R103" s="22"/>
      <c r="T103" s="4"/>
    </row>
    <row r="104" s="5" customFormat="1" ht="30" customHeight="1" spans="1:20">
      <c r="A104" s="22" t="s">
        <v>241</v>
      </c>
      <c r="B104" s="22">
        <v>1</v>
      </c>
      <c r="C104" s="22" t="s">
        <v>237</v>
      </c>
      <c r="D104" s="22" t="s">
        <v>171</v>
      </c>
      <c r="E104" s="22">
        <v>1</v>
      </c>
      <c r="F104" s="23" t="s">
        <v>242</v>
      </c>
      <c r="G104" s="22" t="s">
        <v>243</v>
      </c>
      <c r="H104" s="22" t="s">
        <v>32</v>
      </c>
      <c r="I104" s="42">
        <v>144</v>
      </c>
      <c r="J104" s="42"/>
      <c r="K104" s="42">
        <v>144</v>
      </c>
      <c r="L104" s="42"/>
      <c r="M104" s="42"/>
      <c r="N104" s="42"/>
      <c r="O104" s="22" t="s">
        <v>240</v>
      </c>
      <c r="P104" s="22" t="s">
        <v>58</v>
      </c>
      <c r="Q104" s="22" t="s">
        <v>35</v>
      </c>
      <c r="R104" s="22"/>
      <c r="T104" s="4"/>
    </row>
    <row r="105" s="4" customFormat="1" ht="30" customHeight="1" spans="1:18">
      <c r="A105" s="20" t="s">
        <v>244</v>
      </c>
      <c r="B105" s="20"/>
      <c r="C105" s="20" t="s">
        <v>23</v>
      </c>
      <c r="D105" s="20" t="s">
        <v>23</v>
      </c>
      <c r="E105" s="20" t="s">
        <v>23</v>
      </c>
      <c r="F105" s="20" t="s">
        <v>23</v>
      </c>
      <c r="G105" s="20" t="s">
        <v>23</v>
      </c>
      <c r="H105" s="20" t="s">
        <v>23</v>
      </c>
      <c r="I105" s="20"/>
      <c r="J105" s="20"/>
      <c r="K105" s="20"/>
      <c r="L105" s="20"/>
      <c r="M105" s="20"/>
      <c r="N105" s="20"/>
      <c r="O105" s="20" t="s">
        <v>23</v>
      </c>
      <c r="P105" s="20" t="s">
        <v>23</v>
      </c>
      <c r="Q105" s="20" t="s">
        <v>23</v>
      </c>
      <c r="R105" s="20"/>
    </row>
    <row r="106" s="4" customFormat="1" ht="30" customHeight="1" spans="1:18">
      <c r="A106" s="20" t="s">
        <v>245</v>
      </c>
      <c r="B106" s="20">
        <f>B107+B108+B112</f>
        <v>3</v>
      </c>
      <c r="C106" s="20" t="s">
        <v>23</v>
      </c>
      <c r="D106" s="20" t="s">
        <v>23</v>
      </c>
      <c r="E106" s="20" t="s">
        <v>23</v>
      </c>
      <c r="F106" s="21" t="s">
        <v>23</v>
      </c>
      <c r="G106" s="20" t="s">
        <v>23</v>
      </c>
      <c r="H106" s="20" t="s">
        <v>23</v>
      </c>
      <c r="I106" s="40">
        <f t="shared" ref="I106:N106" si="23">I107+I108</f>
        <v>610</v>
      </c>
      <c r="J106" s="40">
        <f t="shared" si="23"/>
        <v>120</v>
      </c>
      <c r="K106" s="40">
        <f t="shared" si="23"/>
        <v>0</v>
      </c>
      <c r="L106" s="40">
        <f t="shared" si="23"/>
        <v>490</v>
      </c>
      <c r="M106" s="40">
        <f t="shared" si="23"/>
        <v>0</v>
      </c>
      <c r="N106" s="40">
        <f t="shared" si="23"/>
        <v>0</v>
      </c>
      <c r="O106" s="20" t="s">
        <v>23</v>
      </c>
      <c r="P106" s="20" t="s">
        <v>23</v>
      </c>
      <c r="Q106" s="20" t="s">
        <v>23</v>
      </c>
      <c r="R106" s="22"/>
    </row>
    <row r="107" s="4" customFormat="1" ht="30" customHeight="1" spans="1:18">
      <c r="A107" s="20" t="s">
        <v>246</v>
      </c>
      <c r="B107" s="20"/>
      <c r="C107" s="20" t="s">
        <v>23</v>
      </c>
      <c r="D107" s="20" t="s">
        <v>23</v>
      </c>
      <c r="E107" s="20" t="s">
        <v>23</v>
      </c>
      <c r="F107" s="20" t="s">
        <v>23</v>
      </c>
      <c r="G107" s="20" t="s">
        <v>23</v>
      </c>
      <c r="H107" s="20" t="s">
        <v>23</v>
      </c>
      <c r="I107" s="20"/>
      <c r="J107" s="20"/>
      <c r="K107" s="20"/>
      <c r="L107" s="20"/>
      <c r="M107" s="20"/>
      <c r="N107" s="20"/>
      <c r="O107" s="20" t="s">
        <v>23</v>
      </c>
      <c r="P107" s="20" t="s">
        <v>23</v>
      </c>
      <c r="Q107" s="20" t="s">
        <v>23</v>
      </c>
      <c r="R107" s="20"/>
    </row>
    <row r="108" s="4" customFormat="1" ht="30" customHeight="1" spans="1:18">
      <c r="A108" s="20" t="s">
        <v>247</v>
      </c>
      <c r="B108" s="20">
        <f>B109+B110+B111</f>
        <v>3</v>
      </c>
      <c r="C108" s="20"/>
      <c r="D108" s="20" t="str">
        <f>D109</f>
        <v>人次</v>
      </c>
      <c r="E108" s="20">
        <f t="shared" ref="E108:N108" si="24">E109+E110+E111</f>
        <v>2140</v>
      </c>
      <c r="F108" s="20" t="s">
        <v>23</v>
      </c>
      <c r="G108" s="20" t="s">
        <v>23</v>
      </c>
      <c r="H108" s="20" t="s">
        <v>23</v>
      </c>
      <c r="I108" s="40">
        <f t="shared" si="24"/>
        <v>610</v>
      </c>
      <c r="J108" s="40">
        <f t="shared" si="24"/>
        <v>120</v>
      </c>
      <c r="K108" s="40">
        <f t="shared" si="24"/>
        <v>0</v>
      </c>
      <c r="L108" s="40">
        <f t="shared" si="24"/>
        <v>490</v>
      </c>
      <c r="M108" s="40">
        <f t="shared" si="24"/>
        <v>0</v>
      </c>
      <c r="N108" s="40">
        <f t="shared" si="24"/>
        <v>0</v>
      </c>
      <c r="O108" s="20" t="s">
        <v>23</v>
      </c>
      <c r="P108" s="20" t="s">
        <v>23</v>
      </c>
      <c r="Q108" s="20" t="s">
        <v>23</v>
      </c>
      <c r="R108" s="20"/>
    </row>
    <row r="109" s="6" customFormat="1" ht="41" customHeight="1" spans="1:20">
      <c r="A109" s="23" t="s">
        <v>248</v>
      </c>
      <c r="B109" s="23">
        <v>1</v>
      </c>
      <c r="C109" s="23" t="s">
        <v>29</v>
      </c>
      <c r="D109" s="23" t="s">
        <v>249</v>
      </c>
      <c r="E109" s="23">
        <v>2000</v>
      </c>
      <c r="F109" s="23" t="s">
        <v>250</v>
      </c>
      <c r="G109" s="23" t="s">
        <v>42</v>
      </c>
      <c r="H109" s="23" t="s">
        <v>32</v>
      </c>
      <c r="I109" s="43">
        <v>550</v>
      </c>
      <c r="J109" s="43">
        <v>60</v>
      </c>
      <c r="K109" s="43"/>
      <c r="L109" s="43">
        <v>490</v>
      </c>
      <c r="M109" s="43"/>
      <c r="N109" s="43"/>
      <c r="O109" s="23" t="s">
        <v>140</v>
      </c>
      <c r="P109" s="23" t="s">
        <v>141</v>
      </c>
      <c r="Q109" s="23" t="s">
        <v>35</v>
      </c>
      <c r="R109" s="23"/>
      <c r="T109" s="4"/>
    </row>
    <row r="110" s="6" customFormat="1" ht="41" customHeight="1" spans="1:20">
      <c r="A110" s="30" t="s">
        <v>251</v>
      </c>
      <c r="B110" s="23">
        <v>1</v>
      </c>
      <c r="C110" s="23" t="s">
        <v>29</v>
      </c>
      <c r="D110" s="23" t="s">
        <v>249</v>
      </c>
      <c r="E110" s="23">
        <v>60</v>
      </c>
      <c r="F110" s="30" t="s">
        <v>252</v>
      </c>
      <c r="G110" s="23" t="s">
        <v>42</v>
      </c>
      <c r="H110" s="23" t="s">
        <v>32</v>
      </c>
      <c r="I110" s="43">
        <v>30</v>
      </c>
      <c r="J110" s="43">
        <v>30</v>
      </c>
      <c r="K110" s="43"/>
      <c r="L110" s="43"/>
      <c r="M110" s="43"/>
      <c r="N110" s="43"/>
      <c r="O110" s="23" t="s">
        <v>39</v>
      </c>
      <c r="P110" s="23" t="s">
        <v>141</v>
      </c>
      <c r="Q110" s="23" t="s">
        <v>35</v>
      </c>
      <c r="R110" s="23"/>
      <c r="T110" s="4"/>
    </row>
    <row r="111" s="6" customFormat="1" ht="41" customHeight="1" spans="1:20">
      <c r="A111" s="30" t="s">
        <v>253</v>
      </c>
      <c r="B111" s="23">
        <v>1</v>
      </c>
      <c r="C111" s="23" t="s">
        <v>29</v>
      </c>
      <c r="D111" s="23" t="s">
        <v>249</v>
      </c>
      <c r="E111" s="23">
        <v>80</v>
      </c>
      <c r="F111" s="30" t="s">
        <v>254</v>
      </c>
      <c r="G111" s="23" t="s">
        <v>42</v>
      </c>
      <c r="H111" s="23" t="s">
        <v>32</v>
      </c>
      <c r="I111" s="43">
        <v>30</v>
      </c>
      <c r="J111" s="43">
        <v>30</v>
      </c>
      <c r="K111" s="43"/>
      <c r="L111" s="43"/>
      <c r="M111" s="43"/>
      <c r="N111" s="43"/>
      <c r="O111" s="23" t="s">
        <v>140</v>
      </c>
      <c r="P111" s="23" t="s">
        <v>141</v>
      </c>
      <c r="Q111" s="23" t="s">
        <v>35</v>
      </c>
      <c r="R111" s="23"/>
      <c r="T111" s="4"/>
    </row>
    <row r="112" s="4" customFormat="1" ht="30" customHeight="1" spans="1:18">
      <c r="A112" s="20" t="s">
        <v>255</v>
      </c>
      <c r="B112" s="20">
        <v>0</v>
      </c>
      <c r="C112" s="20" t="s">
        <v>23</v>
      </c>
      <c r="D112" s="20" t="s">
        <v>23</v>
      </c>
      <c r="E112" s="20" t="s">
        <v>23</v>
      </c>
      <c r="F112" s="21" t="s">
        <v>23</v>
      </c>
      <c r="G112" s="20" t="s">
        <v>23</v>
      </c>
      <c r="H112" s="20" t="s">
        <v>23</v>
      </c>
      <c r="I112" s="40"/>
      <c r="J112" s="40"/>
      <c r="K112" s="40"/>
      <c r="L112" s="40"/>
      <c r="M112" s="40"/>
      <c r="N112" s="40"/>
      <c r="O112" s="20" t="s">
        <v>23</v>
      </c>
      <c r="P112" s="20" t="s">
        <v>23</v>
      </c>
      <c r="Q112" s="20" t="s">
        <v>23</v>
      </c>
      <c r="R112" s="20"/>
    </row>
    <row r="113" s="4" customFormat="1" ht="26" customHeight="1" spans="1:18">
      <c r="A113" s="20" t="s">
        <v>256</v>
      </c>
      <c r="B113" s="20">
        <f>B114+B116+B117+B118+B119+B120</f>
        <v>1</v>
      </c>
      <c r="C113" s="20" t="s">
        <v>23</v>
      </c>
      <c r="D113" s="20" t="s">
        <v>23</v>
      </c>
      <c r="E113" s="20" t="s">
        <v>23</v>
      </c>
      <c r="F113" s="21" t="s">
        <v>23</v>
      </c>
      <c r="G113" s="20" t="s">
        <v>23</v>
      </c>
      <c r="H113" s="20" t="s">
        <v>23</v>
      </c>
      <c r="I113" s="40">
        <f>I114+I116+I117+I118+I119+I120+I119+I120</f>
        <v>949</v>
      </c>
      <c r="J113" s="40">
        <f t="shared" ref="J113:N113" si="25">J114</f>
        <v>949</v>
      </c>
      <c r="K113" s="40">
        <f t="shared" si="25"/>
        <v>0</v>
      </c>
      <c r="L113" s="40">
        <f t="shared" si="25"/>
        <v>0</v>
      </c>
      <c r="M113" s="40">
        <f t="shared" si="25"/>
        <v>0</v>
      </c>
      <c r="N113" s="40">
        <f t="shared" si="25"/>
        <v>0</v>
      </c>
      <c r="O113" s="22" t="s">
        <v>23</v>
      </c>
      <c r="P113" s="22" t="s">
        <v>23</v>
      </c>
      <c r="Q113" s="22" t="s">
        <v>23</v>
      </c>
      <c r="R113" s="22"/>
    </row>
    <row r="114" s="4" customFormat="1" ht="29" customHeight="1" spans="1:18">
      <c r="A114" s="20" t="s">
        <v>257</v>
      </c>
      <c r="B114" s="20">
        <f>B115</f>
        <v>1</v>
      </c>
      <c r="C114" s="20" t="s">
        <v>23</v>
      </c>
      <c r="D114" s="20" t="str">
        <f t="shared" ref="D114:N114" si="26">D115</f>
        <v>万元</v>
      </c>
      <c r="E114" s="20">
        <f t="shared" si="26"/>
        <v>949</v>
      </c>
      <c r="F114" s="20" t="s">
        <v>23</v>
      </c>
      <c r="G114" s="20" t="s">
        <v>23</v>
      </c>
      <c r="H114" s="20" t="s">
        <v>23</v>
      </c>
      <c r="I114" s="40">
        <f t="shared" si="26"/>
        <v>949</v>
      </c>
      <c r="J114" s="40">
        <f t="shared" si="26"/>
        <v>949</v>
      </c>
      <c r="K114" s="40">
        <f t="shared" si="26"/>
        <v>0</v>
      </c>
      <c r="L114" s="40">
        <f t="shared" si="26"/>
        <v>0</v>
      </c>
      <c r="M114" s="40">
        <f t="shared" si="26"/>
        <v>0</v>
      </c>
      <c r="N114" s="40">
        <f t="shared" si="26"/>
        <v>0</v>
      </c>
      <c r="O114" s="20" t="s">
        <v>23</v>
      </c>
      <c r="P114" s="20" t="s">
        <v>23</v>
      </c>
      <c r="Q114" s="20" t="s">
        <v>23</v>
      </c>
      <c r="R114" s="20"/>
    </row>
    <row r="115" s="5" customFormat="1" ht="24" spans="1:20">
      <c r="A115" s="22" t="s">
        <v>258</v>
      </c>
      <c r="B115" s="22">
        <v>1</v>
      </c>
      <c r="C115" s="22" t="s">
        <v>29</v>
      </c>
      <c r="D115" s="22" t="s">
        <v>259</v>
      </c>
      <c r="E115" s="22">
        <v>949</v>
      </c>
      <c r="F115" s="23" t="s">
        <v>260</v>
      </c>
      <c r="G115" s="23" t="s">
        <v>261</v>
      </c>
      <c r="H115" s="22" t="s">
        <v>32</v>
      </c>
      <c r="I115" s="42">
        <v>949</v>
      </c>
      <c r="J115" s="42">
        <v>949</v>
      </c>
      <c r="K115" s="42"/>
      <c r="L115" s="42"/>
      <c r="M115" s="42"/>
      <c r="N115" s="42"/>
      <c r="O115" s="22" t="s">
        <v>39</v>
      </c>
      <c r="P115" s="22" t="s">
        <v>141</v>
      </c>
      <c r="Q115" s="22" t="s">
        <v>35</v>
      </c>
      <c r="R115" s="22"/>
      <c r="T115" s="4"/>
    </row>
    <row r="116" s="4" customFormat="1" ht="30" customHeight="1" spans="1:18">
      <c r="A116" s="20" t="s">
        <v>262</v>
      </c>
      <c r="B116" s="20"/>
      <c r="C116" s="20" t="s">
        <v>23</v>
      </c>
      <c r="D116" s="20" t="s">
        <v>23</v>
      </c>
      <c r="E116" s="20" t="s">
        <v>23</v>
      </c>
      <c r="F116" s="20" t="s">
        <v>23</v>
      </c>
      <c r="G116" s="20" t="s">
        <v>23</v>
      </c>
      <c r="H116" s="20" t="s">
        <v>23</v>
      </c>
      <c r="I116" s="40"/>
      <c r="J116" s="40"/>
      <c r="K116" s="40"/>
      <c r="L116" s="40"/>
      <c r="M116" s="40"/>
      <c r="N116" s="40"/>
      <c r="O116" s="20" t="s">
        <v>23</v>
      </c>
      <c r="P116" s="20" t="s">
        <v>23</v>
      </c>
      <c r="Q116" s="20" t="s">
        <v>23</v>
      </c>
      <c r="R116" s="20"/>
    </row>
    <row r="117" s="4" customFormat="1" ht="30" customHeight="1" spans="1:18">
      <c r="A117" s="20" t="s">
        <v>263</v>
      </c>
      <c r="B117" s="20"/>
      <c r="C117" s="20" t="s">
        <v>23</v>
      </c>
      <c r="D117" s="20" t="s">
        <v>23</v>
      </c>
      <c r="E117" s="20" t="s">
        <v>23</v>
      </c>
      <c r="F117" s="20" t="s">
        <v>23</v>
      </c>
      <c r="G117" s="20" t="s">
        <v>23</v>
      </c>
      <c r="H117" s="20" t="s">
        <v>23</v>
      </c>
      <c r="I117" s="40">
        <v>0</v>
      </c>
      <c r="J117" s="40"/>
      <c r="K117" s="40"/>
      <c r="L117" s="40"/>
      <c r="M117" s="40"/>
      <c r="N117" s="40"/>
      <c r="O117" s="20" t="s">
        <v>23</v>
      </c>
      <c r="P117" s="20" t="s">
        <v>23</v>
      </c>
      <c r="Q117" s="20" t="s">
        <v>23</v>
      </c>
      <c r="R117" s="20"/>
    </row>
    <row r="118" s="4" customFormat="1" ht="30" customHeight="1" spans="1:18">
      <c r="A118" s="20" t="s">
        <v>264</v>
      </c>
      <c r="B118" s="20"/>
      <c r="C118" s="20" t="s">
        <v>23</v>
      </c>
      <c r="D118" s="20" t="s">
        <v>23</v>
      </c>
      <c r="E118" s="20" t="s">
        <v>23</v>
      </c>
      <c r="F118" s="21" t="s">
        <v>23</v>
      </c>
      <c r="G118" s="20" t="s">
        <v>23</v>
      </c>
      <c r="H118" s="20" t="s">
        <v>23</v>
      </c>
      <c r="I118" s="40">
        <v>0</v>
      </c>
      <c r="J118" s="40"/>
      <c r="K118" s="40">
        <v>0</v>
      </c>
      <c r="L118" s="40"/>
      <c r="M118" s="40"/>
      <c r="N118" s="40">
        <v>0</v>
      </c>
      <c r="O118" s="20" t="s">
        <v>23</v>
      </c>
      <c r="P118" s="20" t="s">
        <v>23</v>
      </c>
      <c r="Q118" s="20" t="s">
        <v>23</v>
      </c>
      <c r="R118" s="20"/>
    </row>
    <row r="119" s="4" customFormat="1" ht="30" customHeight="1" spans="1:18">
      <c r="A119" s="20" t="s">
        <v>265</v>
      </c>
      <c r="B119" s="20"/>
      <c r="C119" s="20" t="s">
        <v>23</v>
      </c>
      <c r="D119" s="20" t="s">
        <v>23</v>
      </c>
      <c r="E119" s="20" t="s">
        <v>23</v>
      </c>
      <c r="F119" s="21" t="s">
        <v>23</v>
      </c>
      <c r="G119" s="20" t="s">
        <v>23</v>
      </c>
      <c r="H119" s="20" t="s">
        <v>23</v>
      </c>
      <c r="I119" s="40">
        <v>0</v>
      </c>
      <c r="J119" s="40"/>
      <c r="K119" s="40">
        <v>0</v>
      </c>
      <c r="L119" s="40"/>
      <c r="M119" s="40"/>
      <c r="N119" s="40">
        <v>0</v>
      </c>
      <c r="O119" s="20" t="s">
        <v>23</v>
      </c>
      <c r="P119" s="20" t="s">
        <v>23</v>
      </c>
      <c r="Q119" s="20" t="s">
        <v>23</v>
      </c>
      <c r="R119" s="20"/>
    </row>
    <row r="120" s="4" customFormat="1" ht="30" customHeight="1" spans="1:18">
      <c r="A120" s="20" t="s">
        <v>266</v>
      </c>
      <c r="B120" s="20"/>
      <c r="C120" s="20" t="s">
        <v>23</v>
      </c>
      <c r="D120" s="20" t="s">
        <v>23</v>
      </c>
      <c r="E120" s="20" t="s">
        <v>23</v>
      </c>
      <c r="F120" s="20" t="s">
        <v>23</v>
      </c>
      <c r="G120" s="20" t="s">
        <v>23</v>
      </c>
      <c r="H120" s="20" t="s">
        <v>23</v>
      </c>
      <c r="I120" s="40"/>
      <c r="J120" s="40"/>
      <c r="K120" s="40"/>
      <c r="L120" s="40"/>
      <c r="M120" s="40"/>
      <c r="N120" s="40"/>
      <c r="O120" s="20" t="s">
        <v>23</v>
      </c>
      <c r="P120" s="20" t="s">
        <v>23</v>
      </c>
      <c r="Q120" s="20" t="s">
        <v>23</v>
      </c>
      <c r="R120" s="20"/>
    </row>
    <row r="121" s="4" customFormat="1" ht="30" customHeight="1" spans="1:18">
      <c r="A121" s="20" t="s">
        <v>267</v>
      </c>
      <c r="B121" s="20">
        <f>B122+B126+B130+B133</f>
        <v>4</v>
      </c>
      <c r="C121" s="20" t="s">
        <v>23</v>
      </c>
      <c r="D121" s="20" t="s">
        <v>23</v>
      </c>
      <c r="E121" s="20" t="s">
        <v>23</v>
      </c>
      <c r="F121" s="21" t="s">
        <v>23</v>
      </c>
      <c r="G121" s="20" t="s">
        <v>23</v>
      </c>
      <c r="H121" s="20" t="s">
        <v>23</v>
      </c>
      <c r="I121" s="40">
        <f t="shared" ref="I121:N121" si="27">I122+I126+I130+I133</f>
        <v>872.83</v>
      </c>
      <c r="J121" s="40">
        <f>J126</f>
        <v>0</v>
      </c>
      <c r="K121" s="40">
        <f t="shared" si="27"/>
        <v>0</v>
      </c>
      <c r="L121" s="40">
        <f t="shared" si="27"/>
        <v>872.83</v>
      </c>
      <c r="M121" s="40">
        <f t="shared" si="27"/>
        <v>0</v>
      </c>
      <c r="N121" s="40">
        <f t="shared" si="27"/>
        <v>0</v>
      </c>
      <c r="O121" s="20" t="s">
        <v>23</v>
      </c>
      <c r="P121" s="20" t="s">
        <v>23</v>
      </c>
      <c r="Q121" s="20" t="s">
        <v>23</v>
      </c>
      <c r="R121" s="22"/>
    </row>
    <row r="122" s="4" customFormat="1" ht="35" customHeight="1" spans="1:18">
      <c r="A122" s="20" t="s">
        <v>268</v>
      </c>
      <c r="B122" s="20">
        <f>B123+B125</f>
        <v>1</v>
      </c>
      <c r="C122" s="20" t="s">
        <v>23</v>
      </c>
      <c r="D122" s="20" t="s">
        <v>23</v>
      </c>
      <c r="E122" s="20" t="s">
        <v>23</v>
      </c>
      <c r="F122" s="21" t="s">
        <v>23</v>
      </c>
      <c r="G122" s="20" t="s">
        <v>23</v>
      </c>
      <c r="H122" s="20" t="s">
        <v>23</v>
      </c>
      <c r="I122" s="40">
        <f t="shared" ref="I122:N122" si="28">I123+I125</f>
        <v>249.63</v>
      </c>
      <c r="J122" s="40">
        <v>0</v>
      </c>
      <c r="K122" s="40">
        <f t="shared" si="28"/>
        <v>0</v>
      </c>
      <c r="L122" s="40">
        <f t="shared" si="28"/>
        <v>249.63</v>
      </c>
      <c r="M122" s="40">
        <f t="shared" si="28"/>
        <v>0</v>
      </c>
      <c r="N122" s="40">
        <f t="shared" si="28"/>
        <v>0</v>
      </c>
      <c r="O122" s="20" t="s">
        <v>23</v>
      </c>
      <c r="P122" s="20" t="s">
        <v>23</v>
      </c>
      <c r="Q122" s="20" t="s">
        <v>23</v>
      </c>
      <c r="R122" s="22"/>
    </row>
    <row r="123" s="4" customFormat="1" ht="35" customHeight="1" spans="1:18">
      <c r="A123" s="20" t="s">
        <v>269</v>
      </c>
      <c r="B123" s="20">
        <f>B124</f>
        <v>1</v>
      </c>
      <c r="C123" s="20" t="s">
        <v>23</v>
      </c>
      <c r="D123" s="20" t="str">
        <f t="shared" ref="D123:N123" si="29">D124</f>
        <v>人次</v>
      </c>
      <c r="E123" s="20">
        <f t="shared" si="29"/>
        <v>2909</v>
      </c>
      <c r="F123" s="20" t="s">
        <v>23</v>
      </c>
      <c r="G123" s="20" t="s">
        <v>23</v>
      </c>
      <c r="H123" s="20" t="s">
        <v>23</v>
      </c>
      <c r="I123" s="40">
        <f t="shared" si="29"/>
        <v>249.63</v>
      </c>
      <c r="J123" s="40">
        <f t="shared" si="29"/>
        <v>0</v>
      </c>
      <c r="K123" s="40">
        <f t="shared" si="29"/>
        <v>0</v>
      </c>
      <c r="L123" s="40">
        <f t="shared" si="29"/>
        <v>249.63</v>
      </c>
      <c r="M123" s="40">
        <f t="shared" si="29"/>
        <v>0</v>
      </c>
      <c r="N123" s="40">
        <f t="shared" si="29"/>
        <v>0</v>
      </c>
      <c r="O123" s="20" t="s">
        <v>23</v>
      </c>
      <c r="P123" s="20" t="s">
        <v>23</v>
      </c>
      <c r="Q123" s="20" t="s">
        <v>23</v>
      </c>
      <c r="R123" s="20"/>
    </row>
    <row r="124" s="6" customFormat="1" ht="36" customHeight="1" spans="1:20">
      <c r="A124" s="23" t="s">
        <v>270</v>
      </c>
      <c r="B124" s="23">
        <v>1</v>
      </c>
      <c r="C124" s="23" t="s">
        <v>29</v>
      </c>
      <c r="D124" s="23" t="s">
        <v>249</v>
      </c>
      <c r="E124" s="23">
        <v>2909</v>
      </c>
      <c r="F124" s="23" t="s">
        <v>271</v>
      </c>
      <c r="G124" s="23" t="s">
        <v>215</v>
      </c>
      <c r="H124" s="23" t="s">
        <v>32</v>
      </c>
      <c r="I124" s="43">
        <v>249.63</v>
      </c>
      <c r="J124" s="51"/>
      <c r="K124" s="43"/>
      <c r="L124" s="43">
        <v>249.63</v>
      </c>
      <c r="M124" s="43"/>
      <c r="N124" s="43"/>
      <c r="O124" s="23" t="s">
        <v>140</v>
      </c>
      <c r="P124" s="23" t="s">
        <v>141</v>
      </c>
      <c r="Q124" s="23" t="s">
        <v>35</v>
      </c>
      <c r="R124" s="23"/>
      <c r="T124" s="4"/>
    </row>
    <row r="125" s="4" customFormat="1" ht="35" customHeight="1" spans="1:18">
      <c r="A125" s="20" t="s">
        <v>272</v>
      </c>
      <c r="B125" s="20"/>
      <c r="C125" s="20" t="s">
        <v>23</v>
      </c>
      <c r="D125" s="20" t="s">
        <v>23</v>
      </c>
      <c r="E125" s="20" t="s">
        <v>23</v>
      </c>
      <c r="F125" s="20" t="s">
        <v>23</v>
      </c>
      <c r="G125" s="20" t="s">
        <v>23</v>
      </c>
      <c r="H125" s="20" t="s">
        <v>23</v>
      </c>
      <c r="I125" s="20"/>
      <c r="J125" s="40"/>
      <c r="K125" s="40"/>
      <c r="L125" s="40"/>
      <c r="M125" s="40"/>
      <c r="N125" s="40"/>
      <c r="O125" s="20" t="s">
        <v>23</v>
      </c>
      <c r="P125" s="20" t="s">
        <v>23</v>
      </c>
      <c r="Q125" s="20" t="s">
        <v>23</v>
      </c>
      <c r="R125" s="20"/>
    </row>
    <row r="126" s="4" customFormat="1" ht="35" customHeight="1" spans="1:18">
      <c r="A126" s="20" t="s">
        <v>273</v>
      </c>
      <c r="B126" s="20">
        <f>B127+B129</f>
        <v>1</v>
      </c>
      <c r="C126" s="20" t="s">
        <v>23</v>
      </c>
      <c r="D126" s="20" t="s">
        <v>23</v>
      </c>
      <c r="E126" s="20" t="s">
        <v>23</v>
      </c>
      <c r="F126" s="21" t="s">
        <v>23</v>
      </c>
      <c r="G126" s="20" t="s">
        <v>23</v>
      </c>
      <c r="H126" s="20" t="s">
        <v>23</v>
      </c>
      <c r="I126" s="40">
        <f t="shared" ref="I126:N126" si="30">I127+I129</f>
        <v>39.6</v>
      </c>
      <c r="J126" s="40">
        <f t="shared" si="30"/>
        <v>0</v>
      </c>
      <c r="K126" s="40">
        <f t="shared" si="30"/>
        <v>0</v>
      </c>
      <c r="L126" s="40">
        <f t="shared" si="30"/>
        <v>39.6</v>
      </c>
      <c r="M126" s="40">
        <f t="shared" si="30"/>
        <v>0</v>
      </c>
      <c r="N126" s="40">
        <f t="shared" si="30"/>
        <v>0</v>
      </c>
      <c r="O126" s="20" t="s">
        <v>23</v>
      </c>
      <c r="P126" s="20" t="s">
        <v>23</v>
      </c>
      <c r="Q126" s="20" t="s">
        <v>23</v>
      </c>
      <c r="R126" s="22"/>
    </row>
    <row r="127" s="4" customFormat="1" ht="35" customHeight="1" spans="1:18">
      <c r="A127" s="20" t="s">
        <v>274</v>
      </c>
      <c r="B127" s="20">
        <f>B128</f>
        <v>1</v>
      </c>
      <c r="C127" s="20" t="s">
        <v>23</v>
      </c>
      <c r="D127" s="20" t="str">
        <f t="shared" ref="D127:N127" si="31">D128</f>
        <v>人次</v>
      </c>
      <c r="E127" s="20">
        <f t="shared" si="31"/>
        <v>330</v>
      </c>
      <c r="F127" s="20" t="s">
        <v>23</v>
      </c>
      <c r="G127" s="20" t="s">
        <v>23</v>
      </c>
      <c r="H127" s="20" t="s">
        <v>23</v>
      </c>
      <c r="I127" s="40">
        <f t="shared" si="31"/>
        <v>39.6</v>
      </c>
      <c r="J127" s="40">
        <f t="shared" si="31"/>
        <v>0</v>
      </c>
      <c r="K127" s="40">
        <f t="shared" si="31"/>
        <v>0</v>
      </c>
      <c r="L127" s="40">
        <f t="shared" si="31"/>
        <v>39.6</v>
      </c>
      <c r="M127" s="40">
        <f t="shared" si="31"/>
        <v>0</v>
      </c>
      <c r="N127" s="40">
        <f t="shared" si="31"/>
        <v>0</v>
      </c>
      <c r="O127" s="20" t="s">
        <v>23</v>
      </c>
      <c r="P127" s="20" t="s">
        <v>23</v>
      </c>
      <c r="Q127" s="20" t="s">
        <v>23</v>
      </c>
      <c r="R127" s="20"/>
    </row>
    <row r="128" s="6" customFormat="1" ht="29" customHeight="1" spans="1:20">
      <c r="A128" s="23" t="s">
        <v>275</v>
      </c>
      <c r="B128" s="23">
        <v>1</v>
      </c>
      <c r="C128" s="23" t="s">
        <v>29</v>
      </c>
      <c r="D128" s="23" t="s">
        <v>249</v>
      </c>
      <c r="E128" s="23">
        <v>330</v>
      </c>
      <c r="F128" s="23" t="s">
        <v>276</v>
      </c>
      <c r="G128" s="23" t="s">
        <v>215</v>
      </c>
      <c r="H128" s="23" t="s">
        <v>32</v>
      </c>
      <c r="I128" s="43">
        <v>39.6</v>
      </c>
      <c r="J128" s="51"/>
      <c r="K128" s="43"/>
      <c r="L128" s="43">
        <v>39.6</v>
      </c>
      <c r="M128" s="43"/>
      <c r="N128" s="43"/>
      <c r="O128" s="23" t="s">
        <v>140</v>
      </c>
      <c r="P128" s="23" t="s">
        <v>141</v>
      </c>
      <c r="Q128" s="23" t="s">
        <v>35</v>
      </c>
      <c r="R128" s="23"/>
      <c r="T128" s="4"/>
    </row>
    <row r="129" s="4" customFormat="1" ht="35" customHeight="1" spans="1:18">
      <c r="A129" s="20" t="s">
        <v>277</v>
      </c>
      <c r="B129" s="20"/>
      <c r="C129" s="20" t="s">
        <v>23</v>
      </c>
      <c r="D129" s="20" t="s">
        <v>23</v>
      </c>
      <c r="E129" s="20" t="s">
        <v>23</v>
      </c>
      <c r="F129" s="20" t="s">
        <v>23</v>
      </c>
      <c r="G129" s="20" t="s">
        <v>23</v>
      </c>
      <c r="H129" s="20" t="s">
        <v>23</v>
      </c>
      <c r="I129" s="20"/>
      <c r="J129" s="40"/>
      <c r="K129" s="40"/>
      <c r="L129" s="40"/>
      <c r="M129" s="40"/>
      <c r="N129" s="40"/>
      <c r="O129" s="20" t="s">
        <v>23</v>
      </c>
      <c r="P129" s="20" t="s">
        <v>23</v>
      </c>
      <c r="Q129" s="20" t="s">
        <v>23</v>
      </c>
      <c r="R129" s="20"/>
    </row>
    <row r="130" s="4" customFormat="1" ht="35" customHeight="1" spans="1:18">
      <c r="A130" s="20" t="s">
        <v>278</v>
      </c>
      <c r="B130" s="20"/>
      <c r="C130" s="20" t="s">
        <v>23</v>
      </c>
      <c r="D130" s="20" t="s">
        <v>23</v>
      </c>
      <c r="E130" s="20" t="s">
        <v>23</v>
      </c>
      <c r="F130" s="20" t="s">
        <v>23</v>
      </c>
      <c r="G130" s="20" t="s">
        <v>23</v>
      </c>
      <c r="H130" s="20" t="s">
        <v>23</v>
      </c>
      <c r="I130" s="20"/>
      <c r="J130" s="40"/>
      <c r="K130" s="40"/>
      <c r="L130" s="40"/>
      <c r="M130" s="40"/>
      <c r="N130" s="40"/>
      <c r="O130" s="20" t="s">
        <v>23</v>
      </c>
      <c r="P130" s="20" t="s">
        <v>23</v>
      </c>
      <c r="Q130" s="20" t="s">
        <v>23</v>
      </c>
      <c r="R130" s="22"/>
    </row>
    <row r="131" s="4" customFormat="1" ht="35" customHeight="1" spans="1:18">
      <c r="A131" s="20" t="s">
        <v>279</v>
      </c>
      <c r="B131" s="20"/>
      <c r="C131" s="20" t="s">
        <v>23</v>
      </c>
      <c r="D131" s="20" t="s">
        <v>23</v>
      </c>
      <c r="E131" s="20" t="s">
        <v>23</v>
      </c>
      <c r="F131" s="20" t="s">
        <v>23</v>
      </c>
      <c r="G131" s="20" t="s">
        <v>23</v>
      </c>
      <c r="H131" s="20" t="s">
        <v>23</v>
      </c>
      <c r="I131" s="20"/>
      <c r="J131" s="40"/>
      <c r="K131" s="40"/>
      <c r="L131" s="40"/>
      <c r="M131" s="40"/>
      <c r="N131" s="40"/>
      <c r="O131" s="20" t="s">
        <v>23</v>
      </c>
      <c r="P131" s="20" t="s">
        <v>23</v>
      </c>
      <c r="Q131" s="20" t="s">
        <v>23</v>
      </c>
      <c r="R131" s="20"/>
    </row>
    <row r="132" s="4" customFormat="1" ht="35" customHeight="1" spans="1:18">
      <c r="A132" s="20" t="s">
        <v>280</v>
      </c>
      <c r="B132" s="20"/>
      <c r="C132" s="20" t="s">
        <v>23</v>
      </c>
      <c r="D132" s="20" t="s">
        <v>23</v>
      </c>
      <c r="E132" s="20" t="s">
        <v>23</v>
      </c>
      <c r="F132" s="20" t="s">
        <v>23</v>
      </c>
      <c r="G132" s="20" t="s">
        <v>23</v>
      </c>
      <c r="H132" s="20" t="s">
        <v>23</v>
      </c>
      <c r="I132" s="20"/>
      <c r="J132" s="40"/>
      <c r="K132" s="40"/>
      <c r="L132" s="40"/>
      <c r="M132" s="40"/>
      <c r="N132" s="40"/>
      <c r="O132" s="20" t="s">
        <v>23</v>
      </c>
      <c r="P132" s="20" t="s">
        <v>23</v>
      </c>
      <c r="Q132" s="20" t="s">
        <v>23</v>
      </c>
      <c r="R132" s="20"/>
    </row>
    <row r="133" s="8" customFormat="1" ht="35" customHeight="1" spans="1:18">
      <c r="A133" s="16" t="s">
        <v>281</v>
      </c>
      <c r="B133" s="16">
        <f>B134</f>
        <v>2</v>
      </c>
      <c r="C133" s="16" t="s">
        <v>23</v>
      </c>
      <c r="D133" s="16" t="s">
        <v>23</v>
      </c>
      <c r="E133" s="16">
        <f>E134</f>
        <v>686</v>
      </c>
      <c r="F133" s="16" t="s">
        <v>23</v>
      </c>
      <c r="G133" s="16" t="s">
        <v>23</v>
      </c>
      <c r="H133" s="16" t="s">
        <v>23</v>
      </c>
      <c r="I133" s="16">
        <f t="shared" ref="I133:N133" si="32">I134+I137</f>
        <v>583.6</v>
      </c>
      <c r="J133" s="16">
        <f t="shared" si="32"/>
        <v>0</v>
      </c>
      <c r="K133" s="16">
        <f t="shared" si="32"/>
        <v>0</v>
      </c>
      <c r="L133" s="16">
        <f t="shared" si="32"/>
        <v>583.6</v>
      </c>
      <c r="M133" s="16">
        <f t="shared" si="32"/>
        <v>0</v>
      </c>
      <c r="N133" s="16">
        <f t="shared" si="32"/>
        <v>0</v>
      </c>
      <c r="O133" s="16" t="s">
        <v>23</v>
      </c>
      <c r="P133" s="16" t="s">
        <v>23</v>
      </c>
      <c r="Q133" s="16" t="s">
        <v>23</v>
      </c>
      <c r="R133" s="25"/>
    </row>
    <row r="134" s="8" customFormat="1" ht="35" customHeight="1" spans="1:18">
      <c r="A134" s="16" t="s">
        <v>282</v>
      </c>
      <c r="B134" s="16">
        <f>B135+B136</f>
        <v>2</v>
      </c>
      <c r="C134" s="16" t="s">
        <v>23</v>
      </c>
      <c r="D134" s="28" t="s">
        <v>65</v>
      </c>
      <c r="E134" s="16">
        <f t="shared" ref="E134:N134" si="33">E135+E136</f>
        <v>686</v>
      </c>
      <c r="F134" s="16" t="s">
        <v>23</v>
      </c>
      <c r="G134" s="16" t="s">
        <v>23</v>
      </c>
      <c r="H134" s="16" t="s">
        <v>23</v>
      </c>
      <c r="I134" s="16">
        <f t="shared" si="33"/>
        <v>583.6</v>
      </c>
      <c r="J134" s="16">
        <f t="shared" si="33"/>
        <v>0</v>
      </c>
      <c r="K134" s="16">
        <f t="shared" si="33"/>
        <v>0</v>
      </c>
      <c r="L134" s="16">
        <f t="shared" si="33"/>
        <v>583.6</v>
      </c>
      <c r="M134" s="16">
        <f t="shared" si="33"/>
        <v>0</v>
      </c>
      <c r="N134" s="16">
        <f t="shared" si="33"/>
        <v>0</v>
      </c>
      <c r="O134" s="16" t="s">
        <v>23</v>
      </c>
      <c r="P134" s="16" t="s">
        <v>23</v>
      </c>
      <c r="Q134" s="16" t="s">
        <v>23</v>
      </c>
      <c r="R134" s="16"/>
    </row>
    <row r="135" s="7" customFormat="1" ht="30" customHeight="1" spans="1:18">
      <c r="A135" s="28" t="s">
        <v>283</v>
      </c>
      <c r="B135" s="28">
        <v>1</v>
      </c>
      <c r="C135" s="28" t="s">
        <v>29</v>
      </c>
      <c r="D135" s="28" t="s">
        <v>65</v>
      </c>
      <c r="E135" s="28">
        <v>256</v>
      </c>
      <c r="F135" s="28" t="s">
        <v>284</v>
      </c>
      <c r="G135" s="28" t="s">
        <v>215</v>
      </c>
      <c r="H135" s="28" t="s">
        <v>32</v>
      </c>
      <c r="I135" s="45">
        <f>J135+K135+L135+M135+N135</f>
        <v>153.6</v>
      </c>
      <c r="J135" s="59"/>
      <c r="K135" s="45"/>
      <c r="L135" s="45">
        <v>153.6</v>
      </c>
      <c r="M135" s="28"/>
      <c r="N135" s="28"/>
      <c r="O135" s="28" t="s">
        <v>140</v>
      </c>
      <c r="P135" s="28" t="s">
        <v>141</v>
      </c>
      <c r="Q135" s="28" t="s">
        <v>35</v>
      </c>
      <c r="R135" s="28"/>
    </row>
    <row r="136" s="7" customFormat="1" ht="30" customHeight="1" spans="1:18">
      <c r="A136" s="25" t="s">
        <v>285</v>
      </c>
      <c r="B136" s="25">
        <v>1</v>
      </c>
      <c r="C136" s="25" t="s">
        <v>29</v>
      </c>
      <c r="D136" s="25" t="s">
        <v>65</v>
      </c>
      <c r="E136" s="25">
        <v>430</v>
      </c>
      <c r="F136" s="25" t="s">
        <v>286</v>
      </c>
      <c r="G136" s="25" t="s">
        <v>215</v>
      </c>
      <c r="H136" s="28" t="s">
        <v>32</v>
      </c>
      <c r="I136" s="45">
        <f>J136+K136+L136+M136+N136</f>
        <v>430</v>
      </c>
      <c r="J136" s="44"/>
      <c r="K136" s="44"/>
      <c r="L136" s="44">
        <v>430</v>
      </c>
      <c r="M136" s="25"/>
      <c r="N136" s="25"/>
      <c r="O136" s="25" t="s">
        <v>43</v>
      </c>
      <c r="P136" s="25" t="s">
        <v>141</v>
      </c>
      <c r="Q136" s="25" t="s">
        <v>35</v>
      </c>
      <c r="R136" s="25"/>
    </row>
    <row r="137" s="4" customFormat="1" ht="35" customHeight="1" spans="1:18">
      <c r="A137" s="20" t="s">
        <v>287</v>
      </c>
      <c r="B137" s="20"/>
      <c r="C137" s="20" t="s">
        <v>23</v>
      </c>
      <c r="D137" s="20" t="s">
        <v>23</v>
      </c>
      <c r="E137" s="20" t="s">
        <v>23</v>
      </c>
      <c r="F137" s="20" t="s">
        <v>23</v>
      </c>
      <c r="G137" s="20" t="s">
        <v>23</v>
      </c>
      <c r="H137" s="20" t="s">
        <v>23</v>
      </c>
      <c r="I137" s="20"/>
      <c r="J137" s="20"/>
      <c r="K137" s="40"/>
      <c r="L137" s="40"/>
      <c r="M137" s="40"/>
      <c r="N137" s="40"/>
      <c r="O137" s="20" t="s">
        <v>23</v>
      </c>
      <c r="P137" s="20" t="s">
        <v>23</v>
      </c>
      <c r="Q137" s="20" t="s">
        <v>23</v>
      </c>
      <c r="R137" s="20"/>
    </row>
    <row r="138" s="4" customFormat="1" ht="35" customHeight="1" spans="1:18">
      <c r="A138" s="53" t="s">
        <v>288</v>
      </c>
      <c r="B138" s="20"/>
      <c r="C138" s="20" t="s">
        <v>23</v>
      </c>
      <c r="D138" s="20" t="s">
        <v>23</v>
      </c>
      <c r="E138" s="20" t="s">
        <v>23</v>
      </c>
      <c r="F138" s="21" t="s">
        <v>23</v>
      </c>
      <c r="G138" s="20" t="s">
        <v>23</v>
      </c>
      <c r="H138" s="20" t="s">
        <v>23</v>
      </c>
      <c r="I138" s="40">
        <f>I139+I140+I141</f>
        <v>0</v>
      </c>
      <c r="J138" s="40">
        <v>0</v>
      </c>
      <c r="K138" s="40"/>
      <c r="L138" s="40"/>
      <c r="M138" s="40"/>
      <c r="N138" s="40"/>
      <c r="O138" s="20" t="s">
        <v>23</v>
      </c>
      <c r="P138" s="20" t="s">
        <v>23</v>
      </c>
      <c r="Q138" s="20" t="s">
        <v>23</v>
      </c>
      <c r="R138" s="22"/>
    </row>
    <row r="139" s="4" customFormat="1" ht="35" customHeight="1" spans="1:18">
      <c r="A139" s="20" t="s">
        <v>289</v>
      </c>
      <c r="B139" s="20"/>
      <c r="C139" s="20" t="s">
        <v>23</v>
      </c>
      <c r="D139" s="20" t="s">
        <v>23</v>
      </c>
      <c r="E139" s="20" t="s">
        <v>23</v>
      </c>
      <c r="F139" s="20" t="s">
        <v>23</v>
      </c>
      <c r="G139" s="20" t="s">
        <v>23</v>
      </c>
      <c r="H139" s="20" t="s">
        <v>23</v>
      </c>
      <c r="I139" s="40"/>
      <c r="J139" s="40"/>
      <c r="K139" s="40"/>
      <c r="L139" s="40"/>
      <c r="M139" s="40"/>
      <c r="N139" s="40"/>
      <c r="O139" s="20" t="s">
        <v>23</v>
      </c>
      <c r="P139" s="20" t="s">
        <v>23</v>
      </c>
      <c r="Q139" s="20" t="s">
        <v>23</v>
      </c>
      <c r="R139" s="20"/>
    </row>
    <row r="140" s="4" customFormat="1" ht="35" customHeight="1" spans="1:18">
      <c r="A140" s="20" t="s">
        <v>290</v>
      </c>
      <c r="B140" s="20"/>
      <c r="C140" s="20" t="s">
        <v>23</v>
      </c>
      <c r="D140" s="20" t="s">
        <v>23</v>
      </c>
      <c r="E140" s="20" t="s">
        <v>23</v>
      </c>
      <c r="F140" s="20" t="s">
        <v>23</v>
      </c>
      <c r="G140" s="20" t="s">
        <v>23</v>
      </c>
      <c r="H140" s="20" t="s">
        <v>23</v>
      </c>
      <c r="I140" s="40"/>
      <c r="J140" s="40"/>
      <c r="K140" s="40"/>
      <c r="L140" s="40"/>
      <c r="M140" s="40"/>
      <c r="N140" s="40"/>
      <c r="O140" s="20" t="s">
        <v>23</v>
      </c>
      <c r="P140" s="20" t="s">
        <v>23</v>
      </c>
      <c r="Q140" s="20" t="s">
        <v>23</v>
      </c>
      <c r="R140" s="20"/>
    </row>
    <row r="141" s="4" customFormat="1" ht="35" customHeight="1" spans="1:18">
      <c r="A141" s="20" t="s">
        <v>291</v>
      </c>
      <c r="B141" s="20"/>
      <c r="C141" s="20" t="s">
        <v>23</v>
      </c>
      <c r="D141" s="20" t="s">
        <v>23</v>
      </c>
      <c r="E141" s="20" t="s">
        <v>23</v>
      </c>
      <c r="F141" s="20" t="s">
        <v>23</v>
      </c>
      <c r="G141" s="20" t="s">
        <v>23</v>
      </c>
      <c r="H141" s="20" t="s">
        <v>23</v>
      </c>
      <c r="I141" s="40"/>
      <c r="J141" s="40"/>
      <c r="K141" s="40"/>
      <c r="L141" s="40"/>
      <c r="M141" s="40"/>
      <c r="N141" s="40"/>
      <c r="O141" s="20" t="s">
        <v>23</v>
      </c>
      <c r="P141" s="20" t="s">
        <v>23</v>
      </c>
      <c r="Q141" s="20" t="s">
        <v>23</v>
      </c>
      <c r="R141" s="20"/>
    </row>
    <row r="142" s="4" customFormat="1" ht="35" customHeight="1" spans="1:18">
      <c r="A142" s="20" t="s">
        <v>292</v>
      </c>
      <c r="B142" s="20">
        <f>B143+B145</f>
        <v>24</v>
      </c>
      <c r="C142" s="20" t="s">
        <v>23</v>
      </c>
      <c r="D142" s="20" t="s">
        <v>23</v>
      </c>
      <c r="E142" s="20" t="s">
        <v>23</v>
      </c>
      <c r="F142" s="20" t="s">
        <v>23</v>
      </c>
      <c r="G142" s="20" t="s">
        <v>23</v>
      </c>
      <c r="H142" s="20" t="s">
        <v>23</v>
      </c>
      <c r="I142" s="40">
        <f t="shared" ref="I142:N142" si="34">I143+I145</f>
        <v>9689.93</v>
      </c>
      <c r="J142" s="40">
        <f t="shared" si="34"/>
        <v>2060</v>
      </c>
      <c r="K142" s="40">
        <f t="shared" si="34"/>
        <v>4864</v>
      </c>
      <c r="L142" s="40">
        <f t="shared" si="34"/>
        <v>2568.66</v>
      </c>
      <c r="M142" s="40">
        <f t="shared" si="34"/>
        <v>0</v>
      </c>
      <c r="N142" s="40">
        <f t="shared" si="34"/>
        <v>197.27</v>
      </c>
      <c r="O142" s="20" t="s">
        <v>23</v>
      </c>
      <c r="P142" s="20" t="s">
        <v>23</v>
      </c>
      <c r="Q142" s="20" t="s">
        <v>23</v>
      </c>
      <c r="R142" s="22"/>
    </row>
    <row r="143" s="4" customFormat="1" ht="35" customHeight="1" spans="1:18">
      <c r="A143" s="20" t="s">
        <v>293</v>
      </c>
      <c r="B143" s="20">
        <f>B144</f>
        <v>1</v>
      </c>
      <c r="C143" s="20" t="s">
        <v>23</v>
      </c>
      <c r="D143" s="20" t="str">
        <f t="shared" ref="D143:N143" si="35">D144</f>
        <v>行政村/个</v>
      </c>
      <c r="E143" s="20">
        <f t="shared" si="35"/>
        <v>73</v>
      </c>
      <c r="F143" s="20" t="s">
        <v>23</v>
      </c>
      <c r="G143" s="20" t="s">
        <v>23</v>
      </c>
      <c r="H143" s="20" t="s">
        <v>23</v>
      </c>
      <c r="I143" s="40">
        <f t="shared" si="35"/>
        <v>584</v>
      </c>
      <c r="J143" s="40">
        <f t="shared" si="35"/>
        <v>0</v>
      </c>
      <c r="K143" s="40">
        <f t="shared" si="35"/>
        <v>0</v>
      </c>
      <c r="L143" s="40">
        <f t="shared" si="35"/>
        <v>584</v>
      </c>
      <c r="M143" s="40">
        <f t="shared" si="35"/>
        <v>0</v>
      </c>
      <c r="N143" s="40">
        <f t="shared" si="35"/>
        <v>0</v>
      </c>
      <c r="O143" s="20" t="s">
        <v>23</v>
      </c>
      <c r="P143" s="20" t="s">
        <v>23</v>
      </c>
      <c r="Q143" s="20" t="s">
        <v>23</v>
      </c>
      <c r="R143" s="20"/>
    </row>
    <row r="144" s="6" customFormat="1" ht="35" customHeight="1" spans="1:20">
      <c r="A144" s="23" t="s">
        <v>294</v>
      </c>
      <c r="B144" s="23">
        <v>1</v>
      </c>
      <c r="C144" s="23" t="s">
        <v>29</v>
      </c>
      <c r="D144" s="23" t="s">
        <v>295</v>
      </c>
      <c r="E144" s="23">
        <v>73</v>
      </c>
      <c r="F144" s="23" t="s">
        <v>296</v>
      </c>
      <c r="G144" s="23" t="s">
        <v>215</v>
      </c>
      <c r="H144" s="23" t="s">
        <v>32</v>
      </c>
      <c r="I144" s="43">
        <v>584</v>
      </c>
      <c r="J144" s="43"/>
      <c r="K144" s="43"/>
      <c r="L144" s="43">
        <v>584</v>
      </c>
      <c r="M144" s="43"/>
      <c r="N144" s="43"/>
      <c r="O144" s="23" t="s">
        <v>297</v>
      </c>
      <c r="P144" s="23" t="s">
        <v>34</v>
      </c>
      <c r="Q144" s="23" t="s">
        <v>35</v>
      </c>
      <c r="R144" s="23"/>
      <c r="T144" s="4"/>
    </row>
    <row r="145" s="4" customFormat="1" ht="35" customHeight="1" spans="1:18">
      <c r="A145" s="20" t="s">
        <v>298</v>
      </c>
      <c r="B145" s="20">
        <f>B146+B147+B161+B169+B170+B171+B172+B173</f>
        <v>23</v>
      </c>
      <c r="C145" s="20" t="s">
        <v>23</v>
      </c>
      <c r="D145" s="20" t="s">
        <v>23</v>
      </c>
      <c r="E145" s="20" t="s">
        <v>23</v>
      </c>
      <c r="F145" s="20" t="s">
        <v>23</v>
      </c>
      <c r="G145" s="20" t="s">
        <v>23</v>
      </c>
      <c r="H145" s="20" t="s">
        <v>23</v>
      </c>
      <c r="I145" s="40">
        <f t="shared" ref="I145:N145" si="36">I146+I147+I161+I173</f>
        <v>9105.93</v>
      </c>
      <c r="J145" s="40">
        <f t="shared" si="36"/>
        <v>2060</v>
      </c>
      <c r="K145" s="40">
        <f t="shared" si="36"/>
        <v>4864</v>
      </c>
      <c r="L145" s="40">
        <f t="shared" si="36"/>
        <v>1984.66</v>
      </c>
      <c r="M145" s="40">
        <f t="shared" si="36"/>
        <v>0</v>
      </c>
      <c r="N145" s="40">
        <f t="shared" si="36"/>
        <v>197.27</v>
      </c>
      <c r="O145" s="20" t="s">
        <v>23</v>
      </c>
      <c r="P145" s="20" t="s">
        <v>23</v>
      </c>
      <c r="Q145" s="20" t="s">
        <v>23</v>
      </c>
      <c r="R145" s="22"/>
    </row>
    <row r="146" s="4" customFormat="1" ht="35" customHeight="1" spans="1:18">
      <c r="A146" s="54" t="s">
        <v>299</v>
      </c>
      <c r="B146" s="20">
        <f>B148+B149</f>
        <v>2</v>
      </c>
      <c r="C146" s="20" t="s">
        <v>23</v>
      </c>
      <c r="D146" s="20" t="s">
        <v>300</v>
      </c>
      <c r="E146" s="20">
        <f t="shared" ref="E146:N146" si="37">E148+E149</f>
        <v>8.15</v>
      </c>
      <c r="F146" s="20" t="s">
        <v>23</v>
      </c>
      <c r="G146" s="20" t="s">
        <v>23</v>
      </c>
      <c r="H146" s="20" t="s">
        <v>23</v>
      </c>
      <c r="I146" s="40">
        <f t="shared" si="37"/>
        <v>540</v>
      </c>
      <c r="J146" s="40">
        <f t="shared" si="37"/>
        <v>0</v>
      </c>
      <c r="K146" s="40">
        <f t="shared" si="37"/>
        <v>540</v>
      </c>
      <c r="L146" s="40">
        <f t="shared" si="37"/>
        <v>0</v>
      </c>
      <c r="M146" s="40">
        <f t="shared" si="37"/>
        <v>0</v>
      </c>
      <c r="N146" s="40">
        <f t="shared" si="37"/>
        <v>0</v>
      </c>
      <c r="O146" s="20" t="s">
        <v>23</v>
      </c>
      <c r="P146" s="20" t="s">
        <v>23</v>
      </c>
      <c r="Q146" s="20" t="s">
        <v>23</v>
      </c>
      <c r="R146" s="20"/>
    </row>
    <row r="147" s="4" customFormat="1" ht="35" customHeight="1" spans="1:18">
      <c r="A147" s="54"/>
      <c r="B147" s="20">
        <f>SUM(B150:B160)</f>
        <v>11</v>
      </c>
      <c r="C147" s="20" t="s">
        <v>23</v>
      </c>
      <c r="D147" s="20" t="s">
        <v>301</v>
      </c>
      <c r="E147" s="20">
        <f>E160</f>
        <v>141400</v>
      </c>
      <c r="F147" s="20" t="s">
        <v>23</v>
      </c>
      <c r="G147" s="20" t="s">
        <v>23</v>
      </c>
      <c r="H147" s="20" t="s">
        <v>23</v>
      </c>
      <c r="I147" s="40">
        <f t="shared" ref="I147:N147" si="38">SUM(I150:I160)</f>
        <v>3060</v>
      </c>
      <c r="J147" s="40">
        <f t="shared" si="38"/>
        <v>1540</v>
      </c>
      <c r="K147" s="40">
        <f t="shared" si="38"/>
        <v>1520</v>
      </c>
      <c r="L147" s="40">
        <f t="shared" si="38"/>
        <v>0</v>
      </c>
      <c r="M147" s="40">
        <f t="shared" si="38"/>
        <v>0</v>
      </c>
      <c r="N147" s="40">
        <f t="shared" si="38"/>
        <v>0</v>
      </c>
      <c r="O147" s="20" t="s">
        <v>23</v>
      </c>
      <c r="P147" s="20" t="s">
        <v>23</v>
      </c>
      <c r="Q147" s="20" t="s">
        <v>23</v>
      </c>
      <c r="R147" s="20"/>
    </row>
    <row r="148" s="5" customFormat="1" ht="35" customHeight="1" spans="1:20">
      <c r="A148" s="55" t="s">
        <v>302</v>
      </c>
      <c r="B148" s="22">
        <v>1</v>
      </c>
      <c r="C148" s="22" t="s">
        <v>29</v>
      </c>
      <c r="D148" s="22" t="s">
        <v>300</v>
      </c>
      <c r="E148" s="22">
        <v>5.15</v>
      </c>
      <c r="F148" s="23" t="s">
        <v>303</v>
      </c>
      <c r="G148" s="22" t="s">
        <v>63</v>
      </c>
      <c r="H148" s="22" t="s">
        <v>32</v>
      </c>
      <c r="I148" s="42">
        <f>J148+K148+L148+M148+N148</f>
        <v>360</v>
      </c>
      <c r="J148" s="42"/>
      <c r="K148" s="42">
        <v>360</v>
      </c>
      <c r="L148" s="42"/>
      <c r="M148" s="42"/>
      <c r="N148" s="42"/>
      <c r="O148" s="22" t="s">
        <v>304</v>
      </c>
      <c r="P148" s="22" t="s">
        <v>58</v>
      </c>
      <c r="Q148" s="22" t="s">
        <v>35</v>
      </c>
      <c r="R148" s="22"/>
      <c r="T148" s="4"/>
    </row>
    <row r="149" s="5" customFormat="1" ht="35" customHeight="1" spans="1:20">
      <c r="A149" s="55" t="s">
        <v>305</v>
      </c>
      <c r="B149" s="22">
        <v>1</v>
      </c>
      <c r="C149" s="22" t="s">
        <v>29</v>
      </c>
      <c r="D149" s="22" t="s">
        <v>300</v>
      </c>
      <c r="E149" s="22">
        <v>3</v>
      </c>
      <c r="F149" s="23" t="s">
        <v>306</v>
      </c>
      <c r="G149" s="22" t="s">
        <v>46</v>
      </c>
      <c r="H149" s="22" t="s">
        <v>32</v>
      </c>
      <c r="I149" s="42">
        <f>J149+K149+L149+M149+N149</f>
        <v>180</v>
      </c>
      <c r="J149" s="60"/>
      <c r="K149" s="42">
        <v>180</v>
      </c>
      <c r="L149" s="42"/>
      <c r="M149" s="42"/>
      <c r="N149" s="42"/>
      <c r="O149" s="22" t="s">
        <v>304</v>
      </c>
      <c r="P149" s="22" t="s">
        <v>58</v>
      </c>
      <c r="Q149" s="22" t="s">
        <v>35</v>
      </c>
      <c r="R149" s="22"/>
      <c r="T149" s="4"/>
    </row>
    <row r="150" s="5" customFormat="1" ht="50" customHeight="1" spans="1:20">
      <c r="A150" s="22" t="s">
        <v>307</v>
      </c>
      <c r="B150" s="22">
        <v>1</v>
      </c>
      <c r="C150" s="22" t="s">
        <v>29</v>
      </c>
      <c r="D150" s="22" t="s">
        <v>301</v>
      </c>
      <c r="E150" s="22">
        <v>14800</v>
      </c>
      <c r="F150" s="23" t="s">
        <v>308</v>
      </c>
      <c r="G150" s="22" t="s">
        <v>57</v>
      </c>
      <c r="H150" s="22" t="s">
        <v>32</v>
      </c>
      <c r="I150" s="42">
        <v>380</v>
      </c>
      <c r="J150" s="42">
        <v>380</v>
      </c>
      <c r="K150" s="42"/>
      <c r="L150" s="42"/>
      <c r="M150" s="42"/>
      <c r="N150" s="42"/>
      <c r="O150" s="22" t="s">
        <v>309</v>
      </c>
      <c r="P150" s="22" t="s">
        <v>58</v>
      </c>
      <c r="Q150" s="22" t="s">
        <v>35</v>
      </c>
      <c r="R150" s="22"/>
      <c r="T150" s="4"/>
    </row>
    <row r="151" s="5" customFormat="1" ht="35" customHeight="1" spans="1:20">
      <c r="A151" s="55" t="s">
        <v>310</v>
      </c>
      <c r="B151" s="22">
        <v>1</v>
      </c>
      <c r="C151" s="22" t="s">
        <v>29</v>
      </c>
      <c r="D151" s="22" t="s">
        <v>301</v>
      </c>
      <c r="E151" s="22">
        <v>7000</v>
      </c>
      <c r="F151" s="23" t="s">
        <v>311</v>
      </c>
      <c r="G151" s="22" t="s">
        <v>38</v>
      </c>
      <c r="H151" s="22" t="s">
        <v>32</v>
      </c>
      <c r="I151" s="42">
        <v>100</v>
      </c>
      <c r="J151" s="42">
        <v>100</v>
      </c>
      <c r="K151" s="42"/>
      <c r="L151" s="42"/>
      <c r="M151" s="42"/>
      <c r="N151" s="42"/>
      <c r="O151" s="22" t="s">
        <v>39</v>
      </c>
      <c r="P151" s="22" t="s">
        <v>58</v>
      </c>
      <c r="Q151" s="22" t="s">
        <v>35</v>
      </c>
      <c r="R151" s="22"/>
      <c r="T151" s="4"/>
    </row>
    <row r="152" s="5" customFormat="1" ht="35" customHeight="1" spans="1:20">
      <c r="A152" s="55" t="s">
        <v>312</v>
      </c>
      <c r="B152" s="22">
        <v>1</v>
      </c>
      <c r="C152" s="22" t="s">
        <v>29</v>
      </c>
      <c r="D152" s="22" t="s">
        <v>301</v>
      </c>
      <c r="E152" s="22">
        <v>6000</v>
      </c>
      <c r="F152" s="23" t="s">
        <v>313</v>
      </c>
      <c r="G152" s="22" t="s">
        <v>38</v>
      </c>
      <c r="H152" s="22" t="s">
        <v>32</v>
      </c>
      <c r="I152" s="42">
        <v>50</v>
      </c>
      <c r="J152" s="42">
        <v>50</v>
      </c>
      <c r="K152" s="42"/>
      <c r="L152" s="42"/>
      <c r="M152" s="42"/>
      <c r="N152" s="42"/>
      <c r="O152" s="22" t="s">
        <v>39</v>
      </c>
      <c r="P152" s="22" t="s">
        <v>58</v>
      </c>
      <c r="Q152" s="22" t="s">
        <v>35</v>
      </c>
      <c r="R152" s="22"/>
      <c r="T152" s="4"/>
    </row>
    <row r="153" s="5" customFormat="1" ht="35" customHeight="1" spans="1:20">
      <c r="A153" s="55" t="s">
        <v>314</v>
      </c>
      <c r="B153" s="22">
        <v>1</v>
      </c>
      <c r="C153" s="22" t="s">
        <v>29</v>
      </c>
      <c r="D153" s="22" t="s">
        <v>301</v>
      </c>
      <c r="E153" s="22">
        <v>6000</v>
      </c>
      <c r="F153" s="23" t="s">
        <v>315</v>
      </c>
      <c r="G153" s="22" t="s">
        <v>38</v>
      </c>
      <c r="H153" s="22" t="s">
        <v>32</v>
      </c>
      <c r="I153" s="42">
        <v>100</v>
      </c>
      <c r="J153" s="42">
        <v>100</v>
      </c>
      <c r="K153" s="42"/>
      <c r="L153" s="42"/>
      <c r="M153" s="42"/>
      <c r="N153" s="42"/>
      <c r="O153" s="22" t="s">
        <v>39</v>
      </c>
      <c r="P153" s="22" t="s">
        <v>58</v>
      </c>
      <c r="Q153" s="22" t="s">
        <v>35</v>
      </c>
      <c r="R153" s="22"/>
      <c r="T153" s="4"/>
    </row>
    <row r="154" s="5" customFormat="1" ht="35" customHeight="1" spans="1:20">
      <c r="A154" s="55" t="s">
        <v>316</v>
      </c>
      <c r="B154" s="22">
        <v>1</v>
      </c>
      <c r="C154" s="22" t="s">
        <v>29</v>
      </c>
      <c r="D154" s="22" t="s">
        <v>301</v>
      </c>
      <c r="E154" s="22">
        <v>2000</v>
      </c>
      <c r="F154" s="23" t="s">
        <v>317</v>
      </c>
      <c r="G154" s="22" t="s">
        <v>38</v>
      </c>
      <c r="H154" s="22" t="s">
        <v>32</v>
      </c>
      <c r="I154" s="42">
        <v>100</v>
      </c>
      <c r="J154" s="42">
        <v>100</v>
      </c>
      <c r="K154" s="42"/>
      <c r="L154" s="42"/>
      <c r="M154" s="42"/>
      <c r="N154" s="42"/>
      <c r="O154" s="22" t="s">
        <v>39</v>
      </c>
      <c r="P154" s="22" t="s">
        <v>58</v>
      </c>
      <c r="Q154" s="22" t="s">
        <v>35</v>
      </c>
      <c r="R154" s="22"/>
      <c r="T154" s="4"/>
    </row>
    <row r="155" s="5" customFormat="1" ht="30" customHeight="1" spans="1:20">
      <c r="A155" s="22" t="s">
        <v>318</v>
      </c>
      <c r="B155" s="22">
        <v>1</v>
      </c>
      <c r="C155" s="22" t="s">
        <v>237</v>
      </c>
      <c r="D155" s="22" t="s">
        <v>301</v>
      </c>
      <c r="E155" s="22">
        <v>225</v>
      </c>
      <c r="F155" s="23" t="s">
        <v>319</v>
      </c>
      <c r="G155" s="22" t="s">
        <v>63</v>
      </c>
      <c r="H155" s="22" t="s">
        <v>32</v>
      </c>
      <c r="I155" s="42">
        <v>10</v>
      </c>
      <c r="J155" s="42">
        <v>10</v>
      </c>
      <c r="K155" s="42"/>
      <c r="L155" s="42"/>
      <c r="M155" s="42"/>
      <c r="N155" s="42"/>
      <c r="O155" s="22" t="s">
        <v>92</v>
      </c>
      <c r="P155" s="22" t="s">
        <v>58</v>
      </c>
      <c r="Q155" s="22" t="s">
        <v>35</v>
      </c>
      <c r="R155" s="22"/>
      <c r="T155" s="4"/>
    </row>
    <row r="156" s="5" customFormat="1" ht="37" customHeight="1" spans="1:20">
      <c r="A156" s="22" t="s">
        <v>320</v>
      </c>
      <c r="B156" s="22">
        <v>1</v>
      </c>
      <c r="C156" s="22" t="s">
        <v>29</v>
      </c>
      <c r="D156" s="22" t="s">
        <v>301</v>
      </c>
      <c r="E156" s="22">
        <v>10800</v>
      </c>
      <c r="F156" s="23" t="s">
        <v>321</v>
      </c>
      <c r="G156" s="22" t="s">
        <v>52</v>
      </c>
      <c r="H156" s="22" t="s">
        <v>32</v>
      </c>
      <c r="I156" s="42">
        <v>100</v>
      </c>
      <c r="J156" s="42">
        <v>100</v>
      </c>
      <c r="K156" s="42"/>
      <c r="L156" s="42"/>
      <c r="M156" s="42"/>
      <c r="N156" s="42"/>
      <c r="O156" s="22" t="s">
        <v>92</v>
      </c>
      <c r="P156" s="22" t="s">
        <v>58</v>
      </c>
      <c r="Q156" s="22" t="s">
        <v>35</v>
      </c>
      <c r="R156" s="22"/>
      <c r="T156" s="4"/>
    </row>
    <row r="157" s="5" customFormat="1" ht="30" customHeight="1" spans="1:20">
      <c r="A157" s="22" t="s">
        <v>322</v>
      </c>
      <c r="B157" s="22">
        <v>1</v>
      </c>
      <c r="C157" s="22" t="s">
        <v>29</v>
      </c>
      <c r="D157" s="22" t="s">
        <v>301</v>
      </c>
      <c r="E157" s="22">
        <v>3000</v>
      </c>
      <c r="F157" s="23" t="s">
        <v>323</v>
      </c>
      <c r="G157" s="22" t="s">
        <v>324</v>
      </c>
      <c r="H157" s="22" t="s">
        <v>32</v>
      </c>
      <c r="I157" s="42">
        <v>100</v>
      </c>
      <c r="J157" s="42">
        <v>100</v>
      </c>
      <c r="K157" s="42"/>
      <c r="L157" s="42"/>
      <c r="M157" s="42"/>
      <c r="N157" s="42"/>
      <c r="O157" s="22" t="s">
        <v>92</v>
      </c>
      <c r="P157" s="22" t="s">
        <v>58</v>
      </c>
      <c r="Q157" s="22" t="s">
        <v>35</v>
      </c>
      <c r="R157" s="22"/>
      <c r="T157" s="4"/>
    </row>
    <row r="158" s="5" customFormat="1" ht="52" customHeight="1" spans="1:20">
      <c r="A158" s="55" t="s">
        <v>325</v>
      </c>
      <c r="B158" s="22">
        <v>1</v>
      </c>
      <c r="C158" s="22" t="s">
        <v>29</v>
      </c>
      <c r="D158" s="22" t="s">
        <v>301</v>
      </c>
      <c r="E158" s="22">
        <v>500</v>
      </c>
      <c r="F158" s="23" t="s">
        <v>326</v>
      </c>
      <c r="G158" s="22" t="s">
        <v>38</v>
      </c>
      <c r="H158" s="22" t="s">
        <v>32</v>
      </c>
      <c r="I158" s="42">
        <v>100</v>
      </c>
      <c r="J158" s="42">
        <v>100</v>
      </c>
      <c r="K158" s="42"/>
      <c r="L158" s="42"/>
      <c r="M158" s="42"/>
      <c r="N158" s="42"/>
      <c r="O158" s="22" t="s">
        <v>92</v>
      </c>
      <c r="P158" s="22" t="s">
        <v>58</v>
      </c>
      <c r="Q158" s="22" t="s">
        <v>35</v>
      </c>
      <c r="R158" s="22"/>
      <c r="T158" s="4"/>
    </row>
    <row r="159" s="5" customFormat="1" ht="54" customHeight="1" spans="1:20">
      <c r="A159" s="55" t="s">
        <v>327</v>
      </c>
      <c r="B159" s="22">
        <v>1</v>
      </c>
      <c r="C159" s="22" t="s">
        <v>29</v>
      </c>
      <c r="D159" s="22" t="s">
        <v>301</v>
      </c>
      <c r="E159" s="22">
        <v>3465</v>
      </c>
      <c r="F159" s="23" t="s">
        <v>328</v>
      </c>
      <c r="G159" s="22" t="s">
        <v>74</v>
      </c>
      <c r="H159" s="22" t="s">
        <v>32</v>
      </c>
      <c r="I159" s="42">
        <v>200</v>
      </c>
      <c r="J159" s="42">
        <v>200</v>
      </c>
      <c r="K159" s="42"/>
      <c r="L159" s="42"/>
      <c r="M159" s="42"/>
      <c r="N159" s="42"/>
      <c r="O159" s="22" t="s">
        <v>92</v>
      </c>
      <c r="P159" s="22" t="s">
        <v>58</v>
      </c>
      <c r="Q159" s="22" t="s">
        <v>35</v>
      </c>
      <c r="R159" s="22"/>
      <c r="T159" s="4"/>
    </row>
    <row r="160" s="5" customFormat="1" ht="51" customHeight="1" spans="1:20">
      <c r="A160" s="56" t="s">
        <v>329</v>
      </c>
      <c r="B160" s="22">
        <v>1</v>
      </c>
      <c r="C160" s="22" t="s">
        <v>29</v>
      </c>
      <c r="D160" s="22" t="s">
        <v>301</v>
      </c>
      <c r="E160" s="22">
        <v>141400</v>
      </c>
      <c r="F160" s="31" t="s">
        <v>330</v>
      </c>
      <c r="G160" s="23" t="s">
        <v>331</v>
      </c>
      <c r="H160" s="22" t="s">
        <v>32</v>
      </c>
      <c r="I160" s="42">
        <f t="shared" ref="I160:I168" si="39">J160+K160+L160+M160+N160</f>
        <v>1820</v>
      </c>
      <c r="J160" s="30">
        <v>300</v>
      </c>
      <c r="K160" s="30">
        <v>1520</v>
      </c>
      <c r="L160" s="42"/>
      <c r="M160" s="42"/>
      <c r="N160" s="42"/>
      <c r="O160" s="22" t="s">
        <v>332</v>
      </c>
      <c r="P160" s="22" t="s">
        <v>58</v>
      </c>
      <c r="Q160" s="22" t="s">
        <v>35</v>
      </c>
      <c r="R160" s="22"/>
      <c r="T160" s="4"/>
    </row>
    <row r="161" s="4" customFormat="1" ht="35" customHeight="1" spans="1:18">
      <c r="A161" s="54" t="s">
        <v>333</v>
      </c>
      <c r="B161" s="20">
        <f>SUM(B162:B168)</f>
        <v>7</v>
      </c>
      <c r="C161" s="20" t="s">
        <v>23</v>
      </c>
      <c r="D161" s="20" t="s">
        <v>334</v>
      </c>
      <c r="E161" s="20">
        <f t="shared" ref="E161:N161" si="40">SUM(E162:E168)</f>
        <v>121</v>
      </c>
      <c r="F161" s="20" t="s">
        <v>23</v>
      </c>
      <c r="G161" s="20" t="s">
        <v>23</v>
      </c>
      <c r="H161" s="20" t="s">
        <v>23</v>
      </c>
      <c r="I161" s="40">
        <f t="shared" si="40"/>
        <v>3195.93</v>
      </c>
      <c r="J161" s="40">
        <f t="shared" si="40"/>
        <v>520</v>
      </c>
      <c r="K161" s="40">
        <f t="shared" si="40"/>
        <v>494</v>
      </c>
      <c r="L161" s="40">
        <f t="shared" si="40"/>
        <v>1984.66</v>
      </c>
      <c r="M161" s="40">
        <f t="shared" si="40"/>
        <v>0</v>
      </c>
      <c r="N161" s="40">
        <f t="shared" si="40"/>
        <v>197.27</v>
      </c>
      <c r="O161" s="20" t="s">
        <v>23</v>
      </c>
      <c r="P161" s="20" t="s">
        <v>23</v>
      </c>
      <c r="Q161" s="20" t="s">
        <v>23</v>
      </c>
      <c r="R161" s="20"/>
    </row>
    <row r="162" s="5" customFormat="1" ht="35" customHeight="1" spans="1:20">
      <c r="A162" s="55" t="s">
        <v>335</v>
      </c>
      <c r="B162" s="22">
        <v>1</v>
      </c>
      <c r="C162" s="22" t="s">
        <v>29</v>
      </c>
      <c r="D162" s="22" t="s">
        <v>336</v>
      </c>
      <c r="E162" s="22">
        <v>1</v>
      </c>
      <c r="F162" s="23" t="s">
        <v>337</v>
      </c>
      <c r="G162" s="22" t="s">
        <v>324</v>
      </c>
      <c r="H162" s="22" t="s">
        <v>32</v>
      </c>
      <c r="I162" s="42">
        <f t="shared" si="39"/>
        <v>30</v>
      </c>
      <c r="J162" s="42"/>
      <c r="K162" s="42">
        <v>30</v>
      </c>
      <c r="L162" s="42"/>
      <c r="M162" s="42"/>
      <c r="N162" s="42"/>
      <c r="O162" s="22" t="s">
        <v>240</v>
      </c>
      <c r="P162" s="22" t="s">
        <v>58</v>
      </c>
      <c r="Q162" s="22" t="s">
        <v>35</v>
      </c>
      <c r="R162" s="22"/>
      <c r="T162" s="4"/>
    </row>
    <row r="163" s="5" customFormat="1" ht="39" customHeight="1" spans="1:20">
      <c r="A163" s="22" t="s">
        <v>338</v>
      </c>
      <c r="B163" s="22">
        <v>1</v>
      </c>
      <c r="C163" s="22" t="s">
        <v>29</v>
      </c>
      <c r="D163" s="22" t="s">
        <v>336</v>
      </c>
      <c r="E163" s="22">
        <v>1</v>
      </c>
      <c r="F163" s="23" t="s">
        <v>339</v>
      </c>
      <c r="G163" s="22" t="s">
        <v>38</v>
      </c>
      <c r="H163" s="22" t="s">
        <v>32</v>
      </c>
      <c r="I163" s="42">
        <f t="shared" si="39"/>
        <v>500</v>
      </c>
      <c r="J163" s="42">
        <v>500</v>
      </c>
      <c r="K163" s="42"/>
      <c r="L163" s="42"/>
      <c r="M163" s="42"/>
      <c r="N163" s="42"/>
      <c r="O163" s="22" t="s">
        <v>340</v>
      </c>
      <c r="P163" s="22" t="s">
        <v>58</v>
      </c>
      <c r="Q163" s="22" t="s">
        <v>35</v>
      </c>
      <c r="R163" s="22"/>
      <c r="T163" s="4"/>
    </row>
    <row r="164" s="5" customFormat="1" ht="35" customHeight="1" spans="1:20">
      <c r="A164" s="55" t="s">
        <v>341</v>
      </c>
      <c r="B164" s="22">
        <v>1</v>
      </c>
      <c r="C164" s="22" t="s">
        <v>237</v>
      </c>
      <c r="D164" s="22" t="s">
        <v>334</v>
      </c>
      <c r="E164" s="22">
        <v>53</v>
      </c>
      <c r="F164" s="23" t="s">
        <v>342</v>
      </c>
      <c r="G164" s="22" t="s">
        <v>215</v>
      </c>
      <c r="H164" s="22" t="s">
        <v>32</v>
      </c>
      <c r="I164" s="42">
        <f t="shared" si="39"/>
        <v>214</v>
      </c>
      <c r="J164" s="42"/>
      <c r="K164" s="42">
        <v>214</v>
      </c>
      <c r="L164" s="42"/>
      <c r="M164" s="42"/>
      <c r="N164" s="42"/>
      <c r="O164" s="22" t="s">
        <v>240</v>
      </c>
      <c r="P164" s="22" t="s">
        <v>58</v>
      </c>
      <c r="Q164" s="22" t="s">
        <v>35</v>
      </c>
      <c r="R164" s="22"/>
      <c r="T164" s="4"/>
    </row>
    <row r="165" s="5" customFormat="1" ht="35" customHeight="1" spans="1:20">
      <c r="A165" s="55" t="s">
        <v>343</v>
      </c>
      <c r="B165" s="22">
        <v>1</v>
      </c>
      <c r="C165" s="22" t="s">
        <v>29</v>
      </c>
      <c r="D165" s="22" t="s">
        <v>334</v>
      </c>
      <c r="E165" s="22">
        <v>4</v>
      </c>
      <c r="F165" s="22" t="s">
        <v>344</v>
      </c>
      <c r="G165" s="22" t="s">
        <v>52</v>
      </c>
      <c r="H165" s="22" t="s">
        <v>32</v>
      </c>
      <c r="I165" s="42">
        <f t="shared" si="39"/>
        <v>250</v>
      </c>
      <c r="J165" s="22"/>
      <c r="K165" s="22">
        <v>250</v>
      </c>
      <c r="L165" s="22"/>
      <c r="M165" s="22"/>
      <c r="N165" s="22"/>
      <c r="O165" s="22" t="s">
        <v>240</v>
      </c>
      <c r="P165" s="22" t="s">
        <v>34</v>
      </c>
      <c r="Q165" s="22" t="s">
        <v>35</v>
      </c>
      <c r="R165" s="22"/>
      <c r="T165" s="4"/>
    </row>
    <row r="166" s="5" customFormat="1" ht="48" customHeight="1" spans="1:20">
      <c r="A166" s="25" t="s">
        <v>345</v>
      </c>
      <c r="B166" s="22">
        <v>1</v>
      </c>
      <c r="C166" s="22" t="s">
        <v>29</v>
      </c>
      <c r="D166" s="22" t="s">
        <v>334</v>
      </c>
      <c r="E166" s="22">
        <v>36</v>
      </c>
      <c r="F166" s="22" t="s">
        <v>346</v>
      </c>
      <c r="G166" s="22" t="s">
        <v>57</v>
      </c>
      <c r="H166" s="22" t="s">
        <v>32</v>
      </c>
      <c r="I166" s="42">
        <f t="shared" si="39"/>
        <v>1114.78</v>
      </c>
      <c r="J166" s="22"/>
      <c r="K166" s="22"/>
      <c r="L166" s="22">
        <v>1013.96</v>
      </c>
      <c r="M166" s="22"/>
      <c r="N166" s="22">
        <v>100.82</v>
      </c>
      <c r="O166" s="22" t="s">
        <v>240</v>
      </c>
      <c r="P166" s="22" t="s">
        <v>34</v>
      </c>
      <c r="Q166" s="22" t="s">
        <v>35</v>
      </c>
      <c r="R166" s="22"/>
      <c r="T166" s="4"/>
    </row>
    <row r="167" s="5" customFormat="1" ht="48" customHeight="1" spans="1:20">
      <c r="A167" s="25" t="s">
        <v>347</v>
      </c>
      <c r="B167" s="22">
        <v>1</v>
      </c>
      <c r="C167" s="22" t="s">
        <v>29</v>
      </c>
      <c r="D167" s="22" t="s">
        <v>334</v>
      </c>
      <c r="E167" s="22">
        <v>25</v>
      </c>
      <c r="F167" s="22" t="s">
        <v>346</v>
      </c>
      <c r="G167" s="22" t="s">
        <v>324</v>
      </c>
      <c r="H167" s="22" t="s">
        <v>32</v>
      </c>
      <c r="I167" s="42">
        <f t="shared" si="39"/>
        <v>1067.15</v>
      </c>
      <c r="J167" s="22"/>
      <c r="K167" s="22"/>
      <c r="L167" s="22">
        <v>970.7</v>
      </c>
      <c r="M167" s="22"/>
      <c r="N167" s="22">
        <v>96.45</v>
      </c>
      <c r="O167" s="22" t="s">
        <v>240</v>
      </c>
      <c r="P167" s="22" t="s">
        <v>34</v>
      </c>
      <c r="Q167" s="22" t="s">
        <v>35</v>
      </c>
      <c r="R167" s="22"/>
      <c r="T167" s="4"/>
    </row>
    <row r="168" s="5" customFormat="1" ht="35" customHeight="1" spans="1:20">
      <c r="A168" s="55" t="s">
        <v>348</v>
      </c>
      <c r="B168" s="22">
        <v>1</v>
      </c>
      <c r="C168" s="22" t="s">
        <v>29</v>
      </c>
      <c r="D168" s="22" t="s">
        <v>334</v>
      </c>
      <c r="E168" s="22">
        <v>1</v>
      </c>
      <c r="F168" s="23" t="s">
        <v>349</v>
      </c>
      <c r="G168" s="22" t="s">
        <v>38</v>
      </c>
      <c r="H168" s="22" t="s">
        <v>32</v>
      </c>
      <c r="I168" s="42">
        <f t="shared" si="39"/>
        <v>20</v>
      </c>
      <c r="J168" s="42">
        <v>20</v>
      </c>
      <c r="K168" s="42"/>
      <c r="L168" s="42"/>
      <c r="M168" s="42"/>
      <c r="N168" s="42"/>
      <c r="O168" s="22" t="s">
        <v>92</v>
      </c>
      <c r="P168" s="22" t="s">
        <v>58</v>
      </c>
      <c r="Q168" s="22" t="s">
        <v>35</v>
      </c>
      <c r="R168" s="22"/>
      <c r="T168" s="4"/>
    </row>
    <row r="169" s="4" customFormat="1" ht="35" customHeight="1" spans="1:18">
      <c r="A169" s="54" t="s">
        <v>350</v>
      </c>
      <c r="B169" s="20"/>
      <c r="C169" s="20" t="s">
        <v>23</v>
      </c>
      <c r="D169" s="20" t="s">
        <v>23</v>
      </c>
      <c r="E169" s="20" t="s">
        <v>23</v>
      </c>
      <c r="F169" s="20" t="s">
        <v>23</v>
      </c>
      <c r="G169" s="20" t="s">
        <v>23</v>
      </c>
      <c r="H169" s="20" t="s">
        <v>23</v>
      </c>
      <c r="I169" s="20"/>
      <c r="J169" s="40"/>
      <c r="K169" s="40"/>
      <c r="L169" s="40"/>
      <c r="M169" s="40"/>
      <c r="N169" s="40"/>
      <c r="O169" s="20" t="s">
        <v>23</v>
      </c>
      <c r="P169" s="20" t="s">
        <v>23</v>
      </c>
      <c r="Q169" s="20" t="s">
        <v>23</v>
      </c>
      <c r="R169" s="20"/>
    </row>
    <row r="170" s="4" customFormat="1" ht="35" customHeight="1" spans="1:18">
      <c r="A170" s="54" t="s">
        <v>351</v>
      </c>
      <c r="B170" s="20"/>
      <c r="C170" s="20" t="s">
        <v>23</v>
      </c>
      <c r="D170" s="20" t="s">
        <v>23</v>
      </c>
      <c r="E170" s="20" t="s">
        <v>23</v>
      </c>
      <c r="F170" s="20" t="s">
        <v>23</v>
      </c>
      <c r="G170" s="20" t="s">
        <v>23</v>
      </c>
      <c r="H170" s="20" t="s">
        <v>23</v>
      </c>
      <c r="I170" s="20"/>
      <c r="J170" s="40"/>
      <c r="K170" s="40"/>
      <c r="L170" s="40"/>
      <c r="M170" s="40"/>
      <c r="N170" s="40"/>
      <c r="O170" s="20" t="s">
        <v>23</v>
      </c>
      <c r="P170" s="20" t="s">
        <v>23</v>
      </c>
      <c r="Q170" s="20" t="s">
        <v>23</v>
      </c>
      <c r="R170" s="20"/>
    </row>
    <row r="171" s="4" customFormat="1" ht="35" customHeight="1" spans="1:18">
      <c r="A171" s="54" t="s">
        <v>352</v>
      </c>
      <c r="B171" s="20"/>
      <c r="C171" s="20" t="s">
        <v>23</v>
      </c>
      <c r="D171" s="20" t="s">
        <v>23</v>
      </c>
      <c r="E171" s="20" t="s">
        <v>23</v>
      </c>
      <c r="F171" s="20" t="s">
        <v>23</v>
      </c>
      <c r="G171" s="20" t="s">
        <v>23</v>
      </c>
      <c r="H171" s="20" t="s">
        <v>23</v>
      </c>
      <c r="I171" s="20"/>
      <c r="J171" s="40"/>
      <c r="K171" s="40">
        <v>0</v>
      </c>
      <c r="L171" s="40"/>
      <c r="M171" s="40"/>
      <c r="N171" s="40">
        <v>0</v>
      </c>
      <c r="O171" s="20" t="s">
        <v>23</v>
      </c>
      <c r="P171" s="20" t="s">
        <v>23</v>
      </c>
      <c r="Q171" s="20" t="s">
        <v>23</v>
      </c>
      <c r="R171" s="20"/>
    </row>
    <row r="172" s="4" customFormat="1" ht="35" customHeight="1" spans="1:18">
      <c r="A172" s="54" t="s">
        <v>353</v>
      </c>
      <c r="B172" s="20">
        <v>0</v>
      </c>
      <c r="C172" s="20" t="s">
        <v>23</v>
      </c>
      <c r="D172" s="20" t="s">
        <v>23</v>
      </c>
      <c r="E172" s="20" t="s">
        <v>23</v>
      </c>
      <c r="F172" s="21" t="s">
        <v>23</v>
      </c>
      <c r="G172" s="20" t="s">
        <v>23</v>
      </c>
      <c r="H172" s="20" t="s">
        <v>23</v>
      </c>
      <c r="I172" s="40">
        <v>0</v>
      </c>
      <c r="J172" s="40"/>
      <c r="K172" s="40"/>
      <c r="L172" s="40"/>
      <c r="M172" s="40"/>
      <c r="N172" s="40"/>
      <c r="O172" s="20" t="s">
        <v>23</v>
      </c>
      <c r="P172" s="20" t="s">
        <v>23</v>
      </c>
      <c r="Q172" s="20" t="s">
        <v>23</v>
      </c>
      <c r="R172" s="20"/>
    </row>
    <row r="173" s="4" customFormat="1" ht="35" customHeight="1" spans="1:18">
      <c r="A173" s="54" t="s">
        <v>354</v>
      </c>
      <c r="B173" s="20">
        <f>SUM(B174:B176)</f>
        <v>3</v>
      </c>
      <c r="C173" s="20" t="s">
        <v>23</v>
      </c>
      <c r="D173" s="20" t="s">
        <v>100</v>
      </c>
      <c r="E173" s="20">
        <f t="shared" ref="E173:N173" si="41">SUM(E174:E176)</f>
        <v>3</v>
      </c>
      <c r="F173" s="20" t="s">
        <v>23</v>
      </c>
      <c r="G173" s="20" t="s">
        <v>23</v>
      </c>
      <c r="H173" s="20" t="s">
        <v>23</v>
      </c>
      <c r="I173" s="40">
        <f t="shared" si="41"/>
        <v>2310</v>
      </c>
      <c r="J173" s="40">
        <f t="shared" si="41"/>
        <v>0</v>
      </c>
      <c r="K173" s="40">
        <f t="shared" si="41"/>
        <v>2310</v>
      </c>
      <c r="L173" s="40">
        <f t="shared" si="41"/>
        <v>0</v>
      </c>
      <c r="M173" s="40">
        <f t="shared" si="41"/>
        <v>0</v>
      </c>
      <c r="N173" s="40">
        <f t="shared" si="41"/>
        <v>0</v>
      </c>
      <c r="O173" s="20" t="s">
        <v>23</v>
      </c>
      <c r="P173" s="20" t="s">
        <v>23</v>
      </c>
      <c r="Q173" s="20" t="s">
        <v>23</v>
      </c>
      <c r="R173" s="20"/>
    </row>
    <row r="174" s="5" customFormat="1" ht="35" customHeight="1" spans="1:20">
      <c r="A174" s="55" t="s">
        <v>355</v>
      </c>
      <c r="B174" s="22">
        <v>1</v>
      </c>
      <c r="C174" s="22" t="s">
        <v>29</v>
      </c>
      <c r="D174" s="22" t="s">
        <v>100</v>
      </c>
      <c r="E174" s="22">
        <v>1</v>
      </c>
      <c r="F174" s="23" t="s">
        <v>356</v>
      </c>
      <c r="G174" s="22" t="s">
        <v>357</v>
      </c>
      <c r="H174" s="22" t="s">
        <v>32</v>
      </c>
      <c r="I174" s="42">
        <v>2236</v>
      </c>
      <c r="J174" s="42"/>
      <c r="K174" s="42">
        <v>2236</v>
      </c>
      <c r="L174" s="42"/>
      <c r="M174" s="42"/>
      <c r="N174" s="42"/>
      <c r="O174" s="22" t="s">
        <v>240</v>
      </c>
      <c r="P174" s="22" t="s">
        <v>58</v>
      </c>
      <c r="Q174" s="22" t="s">
        <v>35</v>
      </c>
      <c r="R174" s="22"/>
      <c r="T174" s="4"/>
    </row>
    <row r="175" s="5" customFormat="1" ht="35" customHeight="1" spans="1:20">
      <c r="A175" s="55" t="s">
        <v>358</v>
      </c>
      <c r="B175" s="22">
        <v>1</v>
      </c>
      <c r="C175" s="22" t="s">
        <v>29</v>
      </c>
      <c r="D175" s="22" t="s">
        <v>100</v>
      </c>
      <c r="E175" s="22">
        <v>1</v>
      </c>
      <c r="F175" s="23" t="s">
        <v>359</v>
      </c>
      <c r="G175" s="22" t="s">
        <v>360</v>
      </c>
      <c r="H175" s="22" t="s">
        <v>32</v>
      </c>
      <c r="I175" s="42">
        <v>25</v>
      </c>
      <c r="J175" s="42"/>
      <c r="K175" s="42">
        <v>25</v>
      </c>
      <c r="L175" s="42"/>
      <c r="M175" s="42"/>
      <c r="N175" s="42"/>
      <c r="O175" s="22" t="s">
        <v>240</v>
      </c>
      <c r="P175" s="22" t="s">
        <v>58</v>
      </c>
      <c r="Q175" s="22" t="s">
        <v>35</v>
      </c>
      <c r="R175" s="22"/>
      <c r="T175" s="4"/>
    </row>
    <row r="176" s="5" customFormat="1" ht="35" customHeight="1" spans="1:20">
      <c r="A176" s="55" t="s">
        <v>361</v>
      </c>
      <c r="B176" s="22">
        <v>1</v>
      </c>
      <c r="C176" s="22" t="s">
        <v>29</v>
      </c>
      <c r="D176" s="22" t="s">
        <v>100</v>
      </c>
      <c r="E176" s="22">
        <v>1</v>
      </c>
      <c r="F176" s="23" t="s">
        <v>362</v>
      </c>
      <c r="G176" s="22" t="s">
        <v>215</v>
      </c>
      <c r="H176" s="22" t="s">
        <v>32</v>
      </c>
      <c r="I176" s="42">
        <v>49</v>
      </c>
      <c r="J176" s="42"/>
      <c r="K176" s="42">
        <v>49</v>
      </c>
      <c r="L176" s="42"/>
      <c r="M176" s="42"/>
      <c r="N176" s="42"/>
      <c r="O176" s="22" t="s">
        <v>240</v>
      </c>
      <c r="P176" s="22" t="s">
        <v>58</v>
      </c>
      <c r="Q176" s="22" t="s">
        <v>35</v>
      </c>
      <c r="R176" s="22"/>
      <c r="T176" s="4"/>
    </row>
    <row r="177" s="4" customFormat="1" ht="35" customHeight="1" spans="1:18">
      <c r="A177" s="54" t="s">
        <v>363</v>
      </c>
      <c r="B177" s="20">
        <f>B178+B181+B185+B188</f>
        <v>10</v>
      </c>
      <c r="C177" s="20" t="s">
        <v>23</v>
      </c>
      <c r="D177" s="20" t="s">
        <v>23</v>
      </c>
      <c r="E177" s="20" t="s">
        <v>23</v>
      </c>
      <c r="F177" s="21" t="s">
        <v>23</v>
      </c>
      <c r="G177" s="20" t="s">
        <v>23</v>
      </c>
      <c r="H177" s="20" t="s">
        <v>23</v>
      </c>
      <c r="I177" s="40">
        <f t="shared" ref="I177:N177" si="42">I178+I181+I185+I188</f>
        <v>3062.3</v>
      </c>
      <c r="J177" s="40">
        <f t="shared" si="42"/>
        <v>470</v>
      </c>
      <c r="K177" s="40">
        <f t="shared" si="42"/>
        <v>1865</v>
      </c>
      <c r="L177" s="40">
        <f t="shared" si="42"/>
        <v>727.3</v>
      </c>
      <c r="M177" s="40">
        <f t="shared" si="42"/>
        <v>0</v>
      </c>
      <c r="N177" s="40">
        <f t="shared" si="42"/>
        <v>0</v>
      </c>
      <c r="O177" s="20" t="s">
        <v>23</v>
      </c>
      <c r="P177" s="20" t="s">
        <v>23</v>
      </c>
      <c r="Q177" s="20" t="s">
        <v>23</v>
      </c>
      <c r="R177" s="22"/>
    </row>
    <row r="178" s="4" customFormat="1" ht="35" customHeight="1" spans="1:18">
      <c r="A178" s="54" t="s">
        <v>364</v>
      </c>
      <c r="B178" s="20">
        <f>B179+B180</f>
        <v>2</v>
      </c>
      <c r="C178" s="20" t="s">
        <v>23</v>
      </c>
      <c r="D178" s="20" t="str">
        <f>D179</f>
        <v>所/户</v>
      </c>
      <c r="E178" s="20">
        <v>2719</v>
      </c>
      <c r="F178" s="20" t="s">
        <v>23</v>
      </c>
      <c r="G178" s="20" t="s">
        <v>23</v>
      </c>
      <c r="H178" s="20" t="s">
        <v>23</v>
      </c>
      <c r="I178" s="40">
        <f t="shared" ref="I178:N178" si="43">I179+I180</f>
        <v>727.3</v>
      </c>
      <c r="J178" s="40">
        <f t="shared" si="43"/>
        <v>0</v>
      </c>
      <c r="K178" s="40">
        <f t="shared" si="43"/>
        <v>0</v>
      </c>
      <c r="L178" s="40">
        <f t="shared" si="43"/>
        <v>727.3</v>
      </c>
      <c r="M178" s="40">
        <f t="shared" si="43"/>
        <v>0</v>
      </c>
      <c r="N178" s="40">
        <f t="shared" si="43"/>
        <v>0</v>
      </c>
      <c r="O178" s="20" t="s">
        <v>23</v>
      </c>
      <c r="P178" s="20" t="s">
        <v>23</v>
      </c>
      <c r="Q178" s="20" t="s">
        <v>23</v>
      </c>
      <c r="R178" s="20"/>
    </row>
    <row r="179" s="6" customFormat="1" ht="42" customHeight="1" spans="1:20">
      <c r="A179" s="57" t="s">
        <v>365</v>
      </c>
      <c r="B179" s="23">
        <v>1</v>
      </c>
      <c r="C179" s="23" t="s">
        <v>29</v>
      </c>
      <c r="D179" s="23" t="s">
        <v>366</v>
      </c>
      <c r="E179" s="23">
        <v>2673</v>
      </c>
      <c r="F179" s="23" t="s">
        <v>367</v>
      </c>
      <c r="G179" s="23" t="s">
        <v>215</v>
      </c>
      <c r="H179" s="23" t="s">
        <v>32</v>
      </c>
      <c r="I179" s="43">
        <v>267.3</v>
      </c>
      <c r="J179" s="43"/>
      <c r="K179" s="43"/>
      <c r="L179" s="43">
        <v>267.3</v>
      </c>
      <c r="M179" s="43"/>
      <c r="N179" s="43"/>
      <c r="O179" s="23" t="s">
        <v>173</v>
      </c>
      <c r="P179" s="23" t="s">
        <v>58</v>
      </c>
      <c r="Q179" s="23" t="s">
        <v>35</v>
      </c>
      <c r="R179" s="23"/>
      <c r="T179" s="4"/>
    </row>
    <row r="180" s="6" customFormat="1" ht="30" customHeight="1" spans="1:20">
      <c r="A180" s="57" t="s">
        <v>368</v>
      </c>
      <c r="B180" s="23">
        <v>1</v>
      </c>
      <c r="C180" s="23" t="s">
        <v>29</v>
      </c>
      <c r="D180" s="23" t="s">
        <v>366</v>
      </c>
      <c r="E180" s="23">
        <v>46</v>
      </c>
      <c r="F180" s="23" t="s">
        <v>369</v>
      </c>
      <c r="G180" s="23" t="s">
        <v>215</v>
      </c>
      <c r="H180" s="23" t="s">
        <v>32</v>
      </c>
      <c r="I180" s="43">
        <v>460</v>
      </c>
      <c r="J180" s="43"/>
      <c r="K180" s="43"/>
      <c r="L180" s="43">
        <v>460</v>
      </c>
      <c r="M180" s="43"/>
      <c r="N180" s="43"/>
      <c r="O180" s="23" t="s">
        <v>173</v>
      </c>
      <c r="P180" s="23" t="s">
        <v>58</v>
      </c>
      <c r="Q180" s="23" t="s">
        <v>35</v>
      </c>
      <c r="R180" s="23"/>
      <c r="T180" s="4"/>
    </row>
    <row r="181" s="4" customFormat="1" ht="35" customHeight="1" spans="1:18">
      <c r="A181" s="20" t="s">
        <v>370</v>
      </c>
      <c r="B181" s="20">
        <f>SUM(B182:B184)</f>
        <v>3</v>
      </c>
      <c r="C181" s="20" t="s">
        <v>23</v>
      </c>
      <c r="D181" s="20" t="s">
        <v>371</v>
      </c>
      <c r="E181" s="20">
        <f t="shared" ref="E181:N181" si="44">SUM(E182:E184)</f>
        <v>16</v>
      </c>
      <c r="F181" s="20" t="s">
        <v>23</v>
      </c>
      <c r="G181" s="20" t="s">
        <v>23</v>
      </c>
      <c r="H181" s="20" t="s">
        <v>23</v>
      </c>
      <c r="I181" s="40">
        <f t="shared" si="44"/>
        <v>1965</v>
      </c>
      <c r="J181" s="40">
        <f t="shared" si="44"/>
        <v>100</v>
      </c>
      <c r="K181" s="40">
        <f t="shared" si="44"/>
        <v>1865</v>
      </c>
      <c r="L181" s="40">
        <f t="shared" si="44"/>
        <v>0</v>
      </c>
      <c r="M181" s="40">
        <f t="shared" si="44"/>
        <v>0</v>
      </c>
      <c r="N181" s="40">
        <f t="shared" si="44"/>
        <v>0</v>
      </c>
      <c r="O181" s="20" t="s">
        <v>23</v>
      </c>
      <c r="P181" s="20" t="s">
        <v>23</v>
      </c>
      <c r="Q181" s="20" t="s">
        <v>23</v>
      </c>
      <c r="R181" s="20"/>
    </row>
    <row r="182" s="6" customFormat="1" ht="51" customHeight="1" spans="1:20">
      <c r="A182" s="23" t="s">
        <v>372</v>
      </c>
      <c r="B182" s="23">
        <v>1</v>
      </c>
      <c r="C182" s="23" t="s">
        <v>29</v>
      </c>
      <c r="D182" s="23" t="s">
        <v>371</v>
      </c>
      <c r="E182" s="23">
        <v>1</v>
      </c>
      <c r="F182" s="23" t="s">
        <v>373</v>
      </c>
      <c r="G182" s="23" t="s">
        <v>110</v>
      </c>
      <c r="H182" s="23" t="s">
        <v>32</v>
      </c>
      <c r="I182" s="43">
        <v>100</v>
      </c>
      <c r="J182" s="43">
        <v>100</v>
      </c>
      <c r="K182" s="43"/>
      <c r="L182" s="43"/>
      <c r="M182" s="43"/>
      <c r="N182" s="43"/>
      <c r="O182" s="23" t="s">
        <v>39</v>
      </c>
      <c r="P182" s="23" t="s">
        <v>58</v>
      </c>
      <c r="Q182" s="23" t="s">
        <v>35</v>
      </c>
      <c r="R182" s="23"/>
      <c r="T182" s="4"/>
    </row>
    <row r="183" s="6" customFormat="1" ht="51" customHeight="1" spans="1:20">
      <c r="A183" s="23" t="s">
        <v>374</v>
      </c>
      <c r="B183" s="23">
        <v>1</v>
      </c>
      <c r="C183" s="23" t="s">
        <v>29</v>
      </c>
      <c r="D183" s="23" t="s">
        <v>371</v>
      </c>
      <c r="E183" s="23">
        <v>14</v>
      </c>
      <c r="F183" s="23" t="s">
        <v>375</v>
      </c>
      <c r="G183" s="23" t="s">
        <v>376</v>
      </c>
      <c r="H183" s="23" t="s">
        <v>32</v>
      </c>
      <c r="I183" s="43">
        <v>1365</v>
      </c>
      <c r="J183" s="43"/>
      <c r="K183" s="43">
        <v>1365</v>
      </c>
      <c r="L183" s="43"/>
      <c r="M183" s="43"/>
      <c r="N183" s="43"/>
      <c r="O183" s="23" t="s">
        <v>377</v>
      </c>
      <c r="P183" s="23" t="s">
        <v>58</v>
      </c>
      <c r="Q183" s="23" t="s">
        <v>35</v>
      </c>
      <c r="R183" s="23"/>
      <c r="T183" s="4"/>
    </row>
    <row r="184" s="6" customFormat="1" ht="69" customHeight="1" spans="1:20">
      <c r="A184" s="58" t="s">
        <v>378</v>
      </c>
      <c r="B184" s="23">
        <v>1</v>
      </c>
      <c r="C184" s="23" t="s">
        <v>29</v>
      </c>
      <c r="D184" s="23" t="s">
        <v>371</v>
      </c>
      <c r="E184" s="23">
        <v>1</v>
      </c>
      <c r="F184" s="31" t="s">
        <v>379</v>
      </c>
      <c r="G184" s="23" t="s">
        <v>38</v>
      </c>
      <c r="H184" s="23" t="s">
        <v>32</v>
      </c>
      <c r="I184" s="43">
        <v>500</v>
      </c>
      <c r="J184" s="61"/>
      <c r="K184" s="43">
        <v>500</v>
      </c>
      <c r="L184" s="43"/>
      <c r="M184" s="43"/>
      <c r="N184" s="43"/>
      <c r="O184" s="23" t="s">
        <v>377</v>
      </c>
      <c r="P184" s="23" t="s">
        <v>58</v>
      </c>
      <c r="Q184" s="23" t="s">
        <v>35</v>
      </c>
      <c r="R184" s="23"/>
      <c r="T184" s="4"/>
    </row>
    <row r="185" s="4" customFormat="1" ht="35" customHeight="1" spans="1:18">
      <c r="A185" s="20" t="s">
        <v>380</v>
      </c>
      <c r="B185" s="20">
        <f>B186+B187</f>
        <v>2</v>
      </c>
      <c r="C185" s="20"/>
      <c r="D185" s="20" t="str">
        <f>D186</f>
        <v>村</v>
      </c>
      <c r="E185" s="20">
        <f t="shared" ref="E185:N185" si="45">E186+E187</f>
        <v>2</v>
      </c>
      <c r="F185" s="20" t="s">
        <v>23</v>
      </c>
      <c r="G185" s="20" t="s">
        <v>23</v>
      </c>
      <c r="H185" s="20" t="s">
        <v>23</v>
      </c>
      <c r="I185" s="40">
        <f t="shared" si="45"/>
        <v>220</v>
      </c>
      <c r="J185" s="40">
        <f t="shared" si="45"/>
        <v>220</v>
      </c>
      <c r="K185" s="40">
        <f t="shared" si="45"/>
        <v>0</v>
      </c>
      <c r="L185" s="40">
        <f t="shared" si="45"/>
        <v>0</v>
      </c>
      <c r="M185" s="40">
        <f t="shared" si="45"/>
        <v>0</v>
      </c>
      <c r="N185" s="40">
        <f t="shared" si="45"/>
        <v>0</v>
      </c>
      <c r="O185" s="20" t="s">
        <v>23</v>
      </c>
      <c r="P185" s="20" t="s">
        <v>23</v>
      </c>
      <c r="Q185" s="20" t="s">
        <v>23</v>
      </c>
      <c r="R185" s="20"/>
    </row>
    <row r="186" s="6" customFormat="1" ht="35" customHeight="1" spans="1:20">
      <c r="A186" s="23" t="s">
        <v>381</v>
      </c>
      <c r="B186" s="23">
        <v>1</v>
      </c>
      <c r="C186" s="23" t="s">
        <v>29</v>
      </c>
      <c r="D186" s="23" t="s">
        <v>371</v>
      </c>
      <c r="E186" s="23">
        <v>1</v>
      </c>
      <c r="F186" s="23" t="s">
        <v>382</v>
      </c>
      <c r="G186" s="23" t="s">
        <v>153</v>
      </c>
      <c r="H186" s="23" t="s">
        <v>32</v>
      </c>
      <c r="I186" s="43">
        <f>J186</f>
        <v>20</v>
      </c>
      <c r="J186" s="43">
        <v>20</v>
      </c>
      <c r="K186" s="43"/>
      <c r="L186" s="43"/>
      <c r="M186" s="43"/>
      <c r="N186" s="43"/>
      <c r="O186" s="23" t="s">
        <v>39</v>
      </c>
      <c r="P186" s="23" t="s">
        <v>58</v>
      </c>
      <c r="Q186" s="23" t="s">
        <v>35</v>
      </c>
      <c r="R186" s="23"/>
      <c r="T186" s="4"/>
    </row>
    <row r="187" s="6" customFormat="1" ht="35" customHeight="1" spans="1:20">
      <c r="A187" s="23" t="s">
        <v>383</v>
      </c>
      <c r="B187" s="23">
        <v>1</v>
      </c>
      <c r="C187" s="23" t="s">
        <v>29</v>
      </c>
      <c r="D187" s="23" t="s">
        <v>371</v>
      </c>
      <c r="E187" s="23">
        <v>1</v>
      </c>
      <c r="F187" s="23" t="s">
        <v>384</v>
      </c>
      <c r="G187" s="23" t="s">
        <v>38</v>
      </c>
      <c r="H187" s="23" t="s">
        <v>32</v>
      </c>
      <c r="I187" s="43">
        <f>J187</f>
        <v>200</v>
      </c>
      <c r="J187" s="43">
        <v>200</v>
      </c>
      <c r="K187" s="43"/>
      <c r="L187" s="43"/>
      <c r="M187" s="43"/>
      <c r="N187" s="43"/>
      <c r="O187" s="23" t="s">
        <v>39</v>
      </c>
      <c r="P187" s="23" t="s">
        <v>58</v>
      </c>
      <c r="Q187" s="23" t="s">
        <v>35</v>
      </c>
      <c r="R187" s="23"/>
      <c r="T187" s="4"/>
    </row>
    <row r="188" s="4" customFormat="1" ht="36" customHeight="1" spans="1:18">
      <c r="A188" s="20" t="s">
        <v>385</v>
      </c>
      <c r="B188" s="20">
        <f>SUM(B189:B191)</f>
        <v>3</v>
      </c>
      <c r="C188" s="20" t="s">
        <v>23</v>
      </c>
      <c r="D188" s="20" t="s">
        <v>371</v>
      </c>
      <c r="E188" s="20">
        <f t="shared" ref="E188:N188" si="46">SUM(E189:E191)</f>
        <v>3</v>
      </c>
      <c r="F188" s="20" t="s">
        <v>23</v>
      </c>
      <c r="G188" s="20" t="s">
        <v>23</v>
      </c>
      <c r="H188" s="20" t="s">
        <v>23</v>
      </c>
      <c r="I188" s="40">
        <f t="shared" si="46"/>
        <v>150</v>
      </c>
      <c r="J188" s="40">
        <f t="shared" si="46"/>
        <v>150</v>
      </c>
      <c r="K188" s="40">
        <f t="shared" si="46"/>
        <v>0</v>
      </c>
      <c r="L188" s="40">
        <f t="shared" si="46"/>
        <v>0</v>
      </c>
      <c r="M188" s="40">
        <f t="shared" si="46"/>
        <v>0</v>
      </c>
      <c r="N188" s="40">
        <f t="shared" si="46"/>
        <v>0</v>
      </c>
      <c r="O188" s="20" t="s">
        <v>23</v>
      </c>
      <c r="P188" s="20" t="s">
        <v>23</v>
      </c>
      <c r="Q188" s="20" t="s">
        <v>23</v>
      </c>
      <c r="R188" s="20"/>
    </row>
    <row r="189" s="6" customFormat="1" ht="35" customHeight="1" spans="1:20">
      <c r="A189" s="23" t="s">
        <v>386</v>
      </c>
      <c r="B189" s="23">
        <v>1</v>
      </c>
      <c r="C189" s="23" t="s">
        <v>29</v>
      </c>
      <c r="D189" s="23" t="s">
        <v>371</v>
      </c>
      <c r="E189" s="23">
        <v>1</v>
      </c>
      <c r="F189" s="23" t="s">
        <v>387</v>
      </c>
      <c r="G189" s="23" t="s">
        <v>63</v>
      </c>
      <c r="H189" s="23" t="s">
        <v>32</v>
      </c>
      <c r="I189" s="43">
        <v>30</v>
      </c>
      <c r="J189" s="43">
        <v>30</v>
      </c>
      <c r="K189" s="43"/>
      <c r="L189" s="43"/>
      <c r="M189" s="43"/>
      <c r="N189" s="43"/>
      <c r="O189" s="23" t="s">
        <v>92</v>
      </c>
      <c r="P189" s="23" t="s">
        <v>58</v>
      </c>
      <c r="Q189" s="23" t="s">
        <v>35</v>
      </c>
      <c r="R189" s="23"/>
      <c r="T189" s="4"/>
    </row>
    <row r="190" s="6" customFormat="1" ht="35" customHeight="1" spans="1:20">
      <c r="A190" s="23" t="s">
        <v>388</v>
      </c>
      <c r="B190" s="23">
        <v>1</v>
      </c>
      <c r="C190" s="23" t="s">
        <v>29</v>
      </c>
      <c r="D190" s="23" t="s">
        <v>371</v>
      </c>
      <c r="E190" s="23">
        <v>1</v>
      </c>
      <c r="F190" s="23" t="s">
        <v>389</v>
      </c>
      <c r="G190" s="23" t="s">
        <v>63</v>
      </c>
      <c r="H190" s="23" t="s">
        <v>32</v>
      </c>
      <c r="I190" s="43">
        <v>20</v>
      </c>
      <c r="J190" s="43">
        <v>20</v>
      </c>
      <c r="K190" s="43"/>
      <c r="L190" s="43"/>
      <c r="M190" s="43"/>
      <c r="N190" s="43"/>
      <c r="O190" s="23" t="s">
        <v>92</v>
      </c>
      <c r="P190" s="23" t="s">
        <v>58</v>
      </c>
      <c r="Q190" s="23" t="s">
        <v>35</v>
      </c>
      <c r="R190" s="23"/>
      <c r="T190" s="4"/>
    </row>
    <row r="191" s="6" customFormat="1" ht="35" customHeight="1" spans="1:20">
      <c r="A191" s="23" t="s">
        <v>390</v>
      </c>
      <c r="B191" s="23">
        <v>1</v>
      </c>
      <c r="C191" s="23" t="s">
        <v>29</v>
      </c>
      <c r="D191" s="23" t="s">
        <v>371</v>
      </c>
      <c r="E191" s="23">
        <v>1</v>
      </c>
      <c r="F191" s="23" t="s">
        <v>391</v>
      </c>
      <c r="G191" s="23" t="s">
        <v>46</v>
      </c>
      <c r="H191" s="23" t="s">
        <v>32</v>
      </c>
      <c r="I191" s="43">
        <v>100</v>
      </c>
      <c r="J191" s="43">
        <v>100</v>
      </c>
      <c r="K191" s="43"/>
      <c r="L191" s="43"/>
      <c r="M191" s="43"/>
      <c r="N191" s="43"/>
      <c r="O191" s="23" t="s">
        <v>39</v>
      </c>
      <c r="P191" s="23" t="s">
        <v>58</v>
      </c>
      <c r="Q191" s="23" t="s">
        <v>35</v>
      </c>
      <c r="R191" s="23"/>
      <c r="T191" s="4"/>
    </row>
    <row r="192" s="4" customFormat="1" ht="35" customHeight="1" spans="1:18">
      <c r="A192" s="20" t="s">
        <v>392</v>
      </c>
      <c r="B192" s="20">
        <f>B193+B195+B196+B197+B198+B199</f>
        <v>1</v>
      </c>
      <c r="C192" s="20" t="s">
        <v>23</v>
      </c>
      <c r="D192" s="20" t="s">
        <v>23</v>
      </c>
      <c r="E192" s="20" t="s">
        <v>23</v>
      </c>
      <c r="F192" s="21" t="s">
        <v>23</v>
      </c>
      <c r="G192" s="20" t="s">
        <v>23</v>
      </c>
      <c r="H192" s="20" t="s">
        <v>23</v>
      </c>
      <c r="I192" s="40">
        <f t="shared" ref="I192:N192" si="47">I193+I195+I196+I197+I198+I199</f>
        <v>703.15</v>
      </c>
      <c r="J192" s="40">
        <v>0</v>
      </c>
      <c r="K192" s="40">
        <f t="shared" si="47"/>
        <v>0</v>
      </c>
      <c r="L192" s="40">
        <f t="shared" si="47"/>
        <v>703.15</v>
      </c>
      <c r="M192" s="40">
        <f t="shared" si="47"/>
        <v>0</v>
      </c>
      <c r="N192" s="40">
        <f t="shared" si="47"/>
        <v>0</v>
      </c>
      <c r="O192" s="20" t="s">
        <v>23</v>
      </c>
      <c r="P192" s="20" t="s">
        <v>23</v>
      </c>
      <c r="Q192" s="20" t="s">
        <v>23</v>
      </c>
      <c r="R192" s="22"/>
    </row>
    <row r="193" s="4" customFormat="1" ht="35" customHeight="1" spans="1:18">
      <c r="A193" s="54" t="s">
        <v>393</v>
      </c>
      <c r="B193" s="20">
        <f>B194</f>
        <v>1</v>
      </c>
      <c r="C193" s="20" t="s">
        <v>23</v>
      </c>
      <c r="D193" s="20" t="str">
        <f t="shared" ref="D193:N193" si="48">D194</f>
        <v>项</v>
      </c>
      <c r="E193" s="20">
        <f t="shared" si="48"/>
        <v>27</v>
      </c>
      <c r="F193" s="20" t="s">
        <v>23</v>
      </c>
      <c r="G193" s="20" t="s">
        <v>23</v>
      </c>
      <c r="H193" s="20" t="s">
        <v>23</v>
      </c>
      <c r="I193" s="40">
        <f t="shared" si="48"/>
        <v>703.15</v>
      </c>
      <c r="J193" s="40">
        <f t="shared" si="48"/>
        <v>0</v>
      </c>
      <c r="K193" s="40">
        <f t="shared" si="48"/>
        <v>0</v>
      </c>
      <c r="L193" s="40">
        <f t="shared" si="48"/>
        <v>703.15</v>
      </c>
      <c r="M193" s="40">
        <f t="shared" si="48"/>
        <v>0</v>
      </c>
      <c r="N193" s="40">
        <f t="shared" si="48"/>
        <v>0</v>
      </c>
      <c r="O193" s="20" t="s">
        <v>23</v>
      </c>
      <c r="P193" s="20" t="s">
        <v>23</v>
      </c>
      <c r="Q193" s="20" t="s">
        <v>23</v>
      </c>
      <c r="R193" s="20"/>
    </row>
    <row r="194" s="6" customFormat="1" ht="63" customHeight="1" spans="1:20">
      <c r="A194" s="57" t="s">
        <v>394</v>
      </c>
      <c r="B194" s="23">
        <v>1</v>
      </c>
      <c r="C194" s="23" t="s">
        <v>187</v>
      </c>
      <c r="D194" s="23" t="s">
        <v>100</v>
      </c>
      <c r="E194" s="23">
        <v>27</v>
      </c>
      <c r="F194" s="23" t="s">
        <v>395</v>
      </c>
      <c r="G194" s="23" t="s">
        <v>396</v>
      </c>
      <c r="H194" s="23" t="s">
        <v>32</v>
      </c>
      <c r="I194" s="43">
        <v>703.15</v>
      </c>
      <c r="J194" s="43"/>
      <c r="K194" s="43"/>
      <c r="L194" s="43">
        <v>703.15</v>
      </c>
      <c r="M194" s="43"/>
      <c r="N194" s="43"/>
      <c r="O194" s="23" t="s">
        <v>397</v>
      </c>
      <c r="P194" s="23" t="s">
        <v>398</v>
      </c>
      <c r="Q194" s="23" t="s">
        <v>35</v>
      </c>
      <c r="R194" s="23"/>
      <c r="T194" s="4"/>
    </row>
    <row r="195" s="4" customFormat="1" ht="35" customHeight="1" spans="1:18">
      <c r="A195" s="54" t="s">
        <v>399</v>
      </c>
      <c r="B195" s="20"/>
      <c r="C195" s="20" t="s">
        <v>23</v>
      </c>
      <c r="D195" s="20" t="s">
        <v>100</v>
      </c>
      <c r="E195" s="20" t="s">
        <v>23</v>
      </c>
      <c r="F195" s="20" t="s">
        <v>23</v>
      </c>
      <c r="G195" s="20" t="s">
        <v>23</v>
      </c>
      <c r="H195" s="20" t="s">
        <v>23</v>
      </c>
      <c r="I195" s="20"/>
      <c r="J195" s="40"/>
      <c r="K195" s="40"/>
      <c r="L195" s="40"/>
      <c r="M195" s="40"/>
      <c r="N195" s="40"/>
      <c r="O195" s="20" t="s">
        <v>23</v>
      </c>
      <c r="P195" s="20" t="s">
        <v>23</v>
      </c>
      <c r="Q195" s="20" t="s">
        <v>23</v>
      </c>
      <c r="R195" s="20"/>
    </row>
    <row r="196" s="4" customFormat="1" ht="35" customHeight="1" spans="1:18">
      <c r="A196" s="54" t="s">
        <v>400</v>
      </c>
      <c r="B196" s="20"/>
      <c r="C196" s="20" t="s">
        <v>23</v>
      </c>
      <c r="D196" s="20" t="s">
        <v>100</v>
      </c>
      <c r="E196" s="20" t="s">
        <v>23</v>
      </c>
      <c r="F196" s="20" t="s">
        <v>23</v>
      </c>
      <c r="G196" s="20" t="s">
        <v>23</v>
      </c>
      <c r="H196" s="20" t="s">
        <v>23</v>
      </c>
      <c r="I196" s="20"/>
      <c r="J196" s="40"/>
      <c r="K196" s="40"/>
      <c r="L196" s="40"/>
      <c r="M196" s="40"/>
      <c r="N196" s="40"/>
      <c r="O196" s="20" t="s">
        <v>23</v>
      </c>
      <c r="P196" s="20" t="s">
        <v>23</v>
      </c>
      <c r="Q196" s="20" t="s">
        <v>23</v>
      </c>
      <c r="R196" s="20"/>
    </row>
    <row r="197" s="4" customFormat="1" ht="35" customHeight="1" spans="1:18">
      <c r="A197" s="54" t="s">
        <v>401</v>
      </c>
      <c r="B197" s="20"/>
      <c r="C197" s="20" t="s">
        <v>23</v>
      </c>
      <c r="D197" s="20" t="s">
        <v>100</v>
      </c>
      <c r="E197" s="20" t="s">
        <v>23</v>
      </c>
      <c r="F197" s="20" t="s">
        <v>23</v>
      </c>
      <c r="G197" s="20" t="s">
        <v>23</v>
      </c>
      <c r="H197" s="20" t="s">
        <v>23</v>
      </c>
      <c r="I197" s="20"/>
      <c r="J197" s="40"/>
      <c r="K197" s="40"/>
      <c r="L197" s="40"/>
      <c r="M197" s="40"/>
      <c r="N197" s="40"/>
      <c r="O197" s="20" t="s">
        <v>23</v>
      </c>
      <c r="P197" s="20" t="s">
        <v>23</v>
      </c>
      <c r="Q197" s="20" t="s">
        <v>23</v>
      </c>
      <c r="R197" s="20"/>
    </row>
    <row r="198" s="4" customFormat="1" ht="35" customHeight="1" spans="1:18">
      <c r="A198" s="54" t="s">
        <v>402</v>
      </c>
      <c r="B198" s="20"/>
      <c r="C198" s="20" t="s">
        <v>23</v>
      </c>
      <c r="D198" s="20" t="s">
        <v>100</v>
      </c>
      <c r="E198" s="20" t="s">
        <v>23</v>
      </c>
      <c r="F198" s="20" t="s">
        <v>23</v>
      </c>
      <c r="G198" s="20" t="s">
        <v>23</v>
      </c>
      <c r="H198" s="20" t="s">
        <v>23</v>
      </c>
      <c r="I198" s="20"/>
      <c r="J198" s="40"/>
      <c r="K198" s="40"/>
      <c r="L198" s="40"/>
      <c r="M198" s="40"/>
      <c r="N198" s="40"/>
      <c r="O198" s="20" t="s">
        <v>23</v>
      </c>
      <c r="P198" s="20" t="s">
        <v>23</v>
      </c>
      <c r="Q198" s="20" t="s">
        <v>23</v>
      </c>
      <c r="R198" s="20"/>
    </row>
    <row r="199" s="4" customFormat="1" ht="35" customHeight="1" spans="1:18">
      <c r="A199" s="54" t="s">
        <v>403</v>
      </c>
      <c r="B199" s="20"/>
      <c r="C199" s="20" t="s">
        <v>23</v>
      </c>
      <c r="D199" s="20" t="s">
        <v>100</v>
      </c>
      <c r="E199" s="20" t="s">
        <v>23</v>
      </c>
      <c r="F199" s="20" t="s">
        <v>23</v>
      </c>
      <c r="G199" s="20" t="s">
        <v>23</v>
      </c>
      <c r="H199" s="20" t="s">
        <v>23</v>
      </c>
      <c r="I199" s="20"/>
      <c r="J199" s="40"/>
      <c r="K199" s="40"/>
      <c r="L199" s="40"/>
      <c r="M199" s="40"/>
      <c r="N199" s="40"/>
      <c r="O199" s="20" t="s">
        <v>23</v>
      </c>
      <c r="P199" s="20" t="s">
        <v>23</v>
      </c>
      <c r="Q199" s="20" t="s">
        <v>23</v>
      </c>
      <c r="R199" s="20"/>
    </row>
    <row r="200" s="4" customFormat="1" ht="35" customHeight="1" spans="1:18">
      <c r="A200" s="20" t="s">
        <v>404</v>
      </c>
      <c r="B200" s="20">
        <f>B201+B202+B207+B214</f>
        <v>1</v>
      </c>
      <c r="C200" s="20" t="s">
        <v>23</v>
      </c>
      <c r="D200" s="20" t="s">
        <v>23</v>
      </c>
      <c r="E200" s="20" t="s">
        <v>23</v>
      </c>
      <c r="F200" s="21" t="s">
        <v>23</v>
      </c>
      <c r="G200" s="20" t="s">
        <v>23</v>
      </c>
      <c r="H200" s="20" t="s">
        <v>23</v>
      </c>
      <c r="I200" s="40">
        <f t="shared" ref="I200:N200" si="49">I201+I202+I207+I214</f>
        <v>962.45</v>
      </c>
      <c r="J200" s="40">
        <f t="shared" si="49"/>
        <v>962.45</v>
      </c>
      <c r="K200" s="40">
        <f t="shared" si="49"/>
        <v>0</v>
      </c>
      <c r="L200" s="40">
        <f t="shared" si="49"/>
        <v>0</v>
      </c>
      <c r="M200" s="40">
        <f t="shared" si="49"/>
        <v>0</v>
      </c>
      <c r="N200" s="40">
        <f t="shared" si="49"/>
        <v>0</v>
      </c>
      <c r="O200" s="20" t="s">
        <v>23</v>
      </c>
      <c r="P200" s="20" t="s">
        <v>23</v>
      </c>
      <c r="Q200" s="20" t="s">
        <v>23</v>
      </c>
      <c r="R200" s="22"/>
    </row>
    <row r="201" s="4" customFormat="1" ht="35" customHeight="1" spans="1:18">
      <c r="A201" s="20" t="s">
        <v>405</v>
      </c>
      <c r="B201" s="20"/>
      <c r="C201" s="20" t="s">
        <v>23</v>
      </c>
      <c r="D201" s="20" t="s">
        <v>23</v>
      </c>
      <c r="E201" s="20" t="s">
        <v>23</v>
      </c>
      <c r="F201" s="21" t="s">
        <v>23</v>
      </c>
      <c r="G201" s="20" t="s">
        <v>23</v>
      </c>
      <c r="H201" s="20" t="s">
        <v>23</v>
      </c>
      <c r="I201" s="42">
        <v>0</v>
      </c>
      <c r="J201" s="42"/>
      <c r="K201" s="42"/>
      <c r="L201" s="42"/>
      <c r="M201" s="42"/>
      <c r="N201" s="42"/>
      <c r="O201" s="20" t="s">
        <v>23</v>
      </c>
      <c r="P201" s="20" t="s">
        <v>23</v>
      </c>
      <c r="Q201" s="20" t="s">
        <v>23</v>
      </c>
      <c r="R201" s="22"/>
    </row>
    <row r="202" s="4" customFormat="1" ht="35" customHeight="1" spans="1:18">
      <c r="A202" s="20" t="s">
        <v>406</v>
      </c>
      <c r="B202" s="20">
        <f>B203+B205+B206</f>
        <v>1</v>
      </c>
      <c r="C202" s="20" t="s">
        <v>23</v>
      </c>
      <c r="D202" s="20" t="s">
        <v>23</v>
      </c>
      <c r="E202" s="20" t="s">
        <v>23</v>
      </c>
      <c r="F202" s="21" t="s">
        <v>23</v>
      </c>
      <c r="G202" s="20" t="s">
        <v>23</v>
      </c>
      <c r="H202" s="20" t="s">
        <v>23</v>
      </c>
      <c r="I202" s="40">
        <f>I203+I205+I206</f>
        <v>962.45</v>
      </c>
      <c r="J202" s="40">
        <f t="shared" ref="J202:N202" si="50">J203+J205</f>
        <v>962.45</v>
      </c>
      <c r="K202" s="40">
        <f t="shared" si="50"/>
        <v>0</v>
      </c>
      <c r="L202" s="40">
        <f t="shared" si="50"/>
        <v>0</v>
      </c>
      <c r="M202" s="40">
        <f t="shared" si="50"/>
        <v>0</v>
      </c>
      <c r="N202" s="40">
        <f t="shared" si="50"/>
        <v>0</v>
      </c>
      <c r="O202" s="20" t="s">
        <v>23</v>
      </c>
      <c r="P202" s="20" t="s">
        <v>23</v>
      </c>
      <c r="Q202" s="20" t="s">
        <v>23</v>
      </c>
      <c r="R202" s="20"/>
    </row>
    <row r="203" s="4" customFormat="1" ht="35" customHeight="1" spans="1:18">
      <c r="A203" s="54" t="s">
        <v>407</v>
      </c>
      <c r="B203" s="20">
        <f>B204</f>
        <v>1</v>
      </c>
      <c r="C203" s="20"/>
      <c r="D203" s="20" t="str">
        <f t="shared" ref="D203:N203" si="51">D204</f>
        <v>项</v>
      </c>
      <c r="E203" s="20">
        <f t="shared" si="51"/>
        <v>1</v>
      </c>
      <c r="F203" s="20" t="s">
        <v>23</v>
      </c>
      <c r="G203" s="20" t="s">
        <v>23</v>
      </c>
      <c r="H203" s="20" t="s">
        <v>23</v>
      </c>
      <c r="I203" s="40">
        <f t="shared" si="51"/>
        <v>962.45</v>
      </c>
      <c r="J203" s="40">
        <f t="shared" si="51"/>
        <v>962.45</v>
      </c>
      <c r="K203" s="40">
        <f t="shared" si="51"/>
        <v>0</v>
      </c>
      <c r="L203" s="40">
        <f t="shared" si="51"/>
        <v>0</v>
      </c>
      <c r="M203" s="40">
        <f t="shared" si="51"/>
        <v>0</v>
      </c>
      <c r="N203" s="40">
        <f t="shared" si="51"/>
        <v>0</v>
      </c>
      <c r="O203" s="20" t="s">
        <v>23</v>
      </c>
      <c r="P203" s="20" t="s">
        <v>23</v>
      </c>
      <c r="Q203" s="20" t="s">
        <v>23</v>
      </c>
      <c r="R203" s="20"/>
    </row>
    <row r="204" s="6" customFormat="1" ht="77" customHeight="1" spans="1:20">
      <c r="A204" s="57" t="s">
        <v>408</v>
      </c>
      <c r="B204" s="23">
        <v>1</v>
      </c>
      <c r="C204" s="23" t="s">
        <v>29</v>
      </c>
      <c r="D204" s="23" t="s">
        <v>100</v>
      </c>
      <c r="E204" s="23">
        <v>1</v>
      </c>
      <c r="F204" s="23" t="s">
        <v>409</v>
      </c>
      <c r="G204" s="23" t="s">
        <v>215</v>
      </c>
      <c r="H204" s="23" t="s">
        <v>32</v>
      </c>
      <c r="I204" s="43">
        <v>962.45</v>
      </c>
      <c r="J204" s="43">
        <v>962.45</v>
      </c>
      <c r="K204" s="43"/>
      <c r="L204" s="43"/>
      <c r="M204" s="43"/>
      <c r="N204" s="43"/>
      <c r="O204" s="23" t="s">
        <v>39</v>
      </c>
      <c r="P204" s="23" t="s">
        <v>141</v>
      </c>
      <c r="Q204" s="23" t="s">
        <v>35</v>
      </c>
      <c r="R204" s="23"/>
      <c r="T204" s="4"/>
    </row>
    <row r="205" s="4" customFormat="1" ht="35" customHeight="1" spans="1:18">
      <c r="A205" s="54" t="s">
        <v>410</v>
      </c>
      <c r="B205" s="20"/>
      <c r="C205" s="20" t="s">
        <v>23</v>
      </c>
      <c r="D205" s="20" t="s">
        <v>23</v>
      </c>
      <c r="E205" s="20" t="s">
        <v>23</v>
      </c>
      <c r="F205" s="20" t="s">
        <v>23</v>
      </c>
      <c r="G205" s="20" t="s">
        <v>23</v>
      </c>
      <c r="H205" s="20" t="s">
        <v>23</v>
      </c>
      <c r="I205" s="20"/>
      <c r="J205" s="40"/>
      <c r="K205" s="40"/>
      <c r="L205" s="40"/>
      <c r="M205" s="40"/>
      <c r="N205" s="40"/>
      <c r="O205" s="20" t="s">
        <v>23</v>
      </c>
      <c r="P205" s="20" t="s">
        <v>23</v>
      </c>
      <c r="Q205" s="20" t="s">
        <v>23</v>
      </c>
      <c r="R205" s="20"/>
    </row>
    <row r="206" s="4" customFormat="1" ht="35" customHeight="1" spans="1:18">
      <c r="A206" s="54" t="s">
        <v>411</v>
      </c>
      <c r="B206" s="20"/>
      <c r="C206" s="20" t="s">
        <v>23</v>
      </c>
      <c r="D206" s="20" t="s">
        <v>23</v>
      </c>
      <c r="E206" s="20" t="s">
        <v>23</v>
      </c>
      <c r="F206" s="20" t="s">
        <v>23</v>
      </c>
      <c r="G206" s="20" t="s">
        <v>23</v>
      </c>
      <c r="H206" s="20" t="s">
        <v>23</v>
      </c>
      <c r="I206" s="20"/>
      <c r="J206" s="40"/>
      <c r="K206" s="40"/>
      <c r="L206" s="40"/>
      <c r="M206" s="40"/>
      <c r="N206" s="40"/>
      <c r="O206" s="20" t="s">
        <v>23</v>
      </c>
      <c r="P206" s="20" t="s">
        <v>23</v>
      </c>
      <c r="Q206" s="20" t="s">
        <v>23</v>
      </c>
      <c r="R206" s="20"/>
    </row>
    <row r="207" s="4" customFormat="1" ht="35" customHeight="1" spans="1:18">
      <c r="A207" s="20" t="s">
        <v>412</v>
      </c>
      <c r="B207" s="20">
        <f>B208+B209+B210+B211+B212+B213</f>
        <v>0</v>
      </c>
      <c r="C207" s="20" t="s">
        <v>23</v>
      </c>
      <c r="D207" s="20" t="s">
        <v>23</v>
      </c>
      <c r="E207" s="20" t="s">
        <v>23</v>
      </c>
      <c r="F207" s="21" t="s">
        <v>23</v>
      </c>
      <c r="G207" s="20" t="s">
        <v>23</v>
      </c>
      <c r="H207" s="20" t="s">
        <v>23</v>
      </c>
      <c r="I207" s="40">
        <f t="shared" ref="I207:N207" si="52">I208+I209+I210+I211+I212+I213</f>
        <v>0</v>
      </c>
      <c r="J207" s="40">
        <v>0</v>
      </c>
      <c r="K207" s="40">
        <f t="shared" si="52"/>
        <v>0</v>
      </c>
      <c r="L207" s="40"/>
      <c r="M207" s="40"/>
      <c r="N207" s="40">
        <f t="shared" si="52"/>
        <v>0</v>
      </c>
      <c r="O207" s="20" t="s">
        <v>23</v>
      </c>
      <c r="P207" s="20"/>
      <c r="Q207" s="20"/>
      <c r="R207" s="20"/>
    </row>
    <row r="208" s="4" customFormat="1" ht="35" customHeight="1" spans="1:18">
      <c r="A208" s="54" t="s">
        <v>413</v>
      </c>
      <c r="B208" s="20"/>
      <c r="C208" s="20" t="s">
        <v>23</v>
      </c>
      <c r="D208" s="20" t="s">
        <v>23</v>
      </c>
      <c r="E208" s="20" t="s">
        <v>23</v>
      </c>
      <c r="F208" s="20" t="s">
        <v>23</v>
      </c>
      <c r="G208" s="20" t="s">
        <v>23</v>
      </c>
      <c r="H208" s="20" t="s">
        <v>23</v>
      </c>
      <c r="I208" s="20"/>
      <c r="J208" s="40"/>
      <c r="K208" s="40"/>
      <c r="L208" s="40"/>
      <c r="M208" s="40"/>
      <c r="N208" s="40"/>
      <c r="O208" s="20" t="s">
        <v>23</v>
      </c>
      <c r="P208" s="20" t="s">
        <v>23</v>
      </c>
      <c r="Q208" s="20" t="s">
        <v>23</v>
      </c>
      <c r="R208" s="20"/>
    </row>
    <row r="209" s="4" customFormat="1" ht="35" customHeight="1" spans="1:18">
      <c r="A209" s="54" t="s">
        <v>414</v>
      </c>
      <c r="B209" s="20"/>
      <c r="C209" s="20" t="s">
        <v>23</v>
      </c>
      <c r="D209" s="20" t="s">
        <v>23</v>
      </c>
      <c r="E209" s="20" t="s">
        <v>23</v>
      </c>
      <c r="F209" s="20" t="s">
        <v>23</v>
      </c>
      <c r="G209" s="20" t="s">
        <v>23</v>
      </c>
      <c r="H209" s="20" t="s">
        <v>23</v>
      </c>
      <c r="I209" s="20"/>
      <c r="J209" s="40"/>
      <c r="K209" s="40"/>
      <c r="L209" s="40"/>
      <c r="M209" s="40"/>
      <c r="N209" s="40"/>
      <c r="O209" s="20" t="s">
        <v>23</v>
      </c>
      <c r="P209" s="20" t="s">
        <v>23</v>
      </c>
      <c r="Q209" s="20" t="s">
        <v>23</v>
      </c>
      <c r="R209" s="20"/>
    </row>
    <row r="210" s="4" customFormat="1" ht="35" customHeight="1" spans="1:18">
      <c r="A210" s="54" t="s">
        <v>415</v>
      </c>
      <c r="B210" s="20"/>
      <c r="C210" s="20" t="s">
        <v>23</v>
      </c>
      <c r="D210" s="20" t="s">
        <v>23</v>
      </c>
      <c r="E210" s="20" t="s">
        <v>23</v>
      </c>
      <c r="F210" s="20" t="s">
        <v>23</v>
      </c>
      <c r="G210" s="20" t="s">
        <v>23</v>
      </c>
      <c r="H210" s="20" t="s">
        <v>23</v>
      </c>
      <c r="I210" s="20"/>
      <c r="J210" s="40"/>
      <c r="K210" s="40"/>
      <c r="L210" s="40"/>
      <c r="M210" s="40"/>
      <c r="N210" s="40"/>
      <c r="O210" s="20" t="s">
        <v>23</v>
      </c>
      <c r="P210" s="20" t="s">
        <v>23</v>
      </c>
      <c r="Q210" s="20" t="s">
        <v>23</v>
      </c>
      <c r="R210" s="20"/>
    </row>
    <row r="211" s="4" customFormat="1" ht="35" customHeight="1" spans="1:18">
      <c r="A211" s="54" t="s">
        <v>416</v>
      </c>
      <c r="B211" s="20"/>
      <c r="C211" s="20" t="s">
        <v>23</v>
      </c>
      <c r="D211" s="20" t="s">
        <v>23</v>
      </c>
      <c r="E211" s="20" t="s">
        <v>23</v>
      </c>
      <c r="F211" s="20" t="s">
        <v>23</v>
      </c>
      <c r="G211" s="20" t="s">
        <v>23</v>
      </c>
      <c r="H211" s="20" t="s">
        <v>23</v>
      </c>
      <c r="I211" s="20"/>
      <c r="J211" s="40"/>
      <c r="K211" s="40"/>
      <c r="L211" s="40"/>
      <c r="M211" s="40"/>
      <c r="N211" s="40"/>
      <c r="O211" s="20" t="s">
        <v>23</v>
      </c>
      <c r="P211" s="20" t="s">
        <v>23</v>
      </c>
      <c r="Q211" s="20" t="s">
        <v>23</v>
      </c>
      <c r="R211" s="20"/>
    </row>
    <row r="212" s="4" customFormat="1" ht="35" customHeight="1" spans="1:18">
      <c r="A212" s="54" t="s">
        <v>417</v>
      </c>
      <c r="B212" s="20"/>
      <c r="C212" s="20" t="s">
        <v>23</v>
      </c>
      <c r="D212" s="20" t="s">
        <v>23</v>
      </c>
      <c r="E212" s="20" t="s">
        <v>23</v>
      </c>
      <c r="F212" s="20" t="s">
        <v>23</v>
      </c>
      <c r="G212" s="20" t="s">
        <v>23</v>
      </c>
      <c r="H212" s="20" t="s">
        <v>23</v>
      </c>
      <c r="I212" s="20"/>
      <c r="J212" s="40"/>
      <c r="K212" s="40"/>
      <c r="L212" s="40"/>
      <c r="M212" s="40"/>
      <c r="N212" s="40"/>
      <c r="O212" s="20" t="s">
        <v>23</v>
      </c>
      <c r="P212" s="20" t="s">
        <v>23</v>
      </c>
      <c r="Q212" s="20" t="s">
        <v>23</v>
      </c>
      <c r="R212" s="20"/>
    </row>
    <row r="213" s="4" customFormat="1" ht="35" customHeight="1" spans="1:18">
      <c r="A213" s="54" t="s">
        <v>418</v>
      </c>
      <c r="B213" s="20"/>
      <c r="C213" s="20" t="s">
        <v>23</v>
      </c>
      <c r="D213" s="20" t="s">
        <v>23</v>
      </c>
      <c r="E213" s="20" t="s">
        <v>23</v>
      </c>
      <c r="F213" s="20" t="s">
        <v>23</v>
      </c>
      <c r="G213" s="20" t="s">
        <v>23</v>
      </c>
      <c r="H213" s="20" t="s">
        <v>23</v>
      </c>
      <c r="I213" s="20"/>
      <c r="J213" s="40"/>
      <c r="K213" s="40"/>
      <c r="L213" s="40"/>
      <c r="M213" s="40"/>
      <c r="N213" s="40"/>
      <c r="O213" s="20" t="s">
        <v>23</v>
      </c>
      <c r="P213" s="20" t="s">
        <v>23</v>
      </c>
      <c r="Q213" s="20" t="s">
        <v>23</v>
      </c>
      <c r="R213" s="20"/>
    </row>
    <row r="214" s="4" customFormat="1" ht="35" customHeight="1" spans="1:18">
      <c r="A214" s="20" t="s">
        <v>419</v>
      </c>
      <c r="B214" s="20">
        <f>B215+B216+B217+B218+B219</f>
        <v>0</v>
      </c>
      <c r="C214" s="20" t="s">
        <v>23</v>
      </c>
      <c r="D214" s="20" t="s">
        <v>23</v>
      </c>
      <c r="E214" s="20" t="s">
        <v>23</v>
      </c>
      <c r="F214" s="21" t="s">
        <v>23</v>
      </c>
      <c r="G214" s="20" t="s">
        <v>23</v>
      </c>
      <c r="H214" s="20" t="s">
        <v>23</v>
      </c>
      <c r="I214" s="40">
        <f>I215+I216+I217+I218+I219</f>
        <v>0</v>
      </c>
      <c r="J214" s="40">
        <v>0</v>
      </c>
      <c r="K214" s="40"/>
      <c r="L214" s="40"/>
      <c r="M214" s="40"/>
      <c r="N214" s="40"/>
      <c r="O214" s="20" t="s">
        <v>23</v>
      </c>
      <c r="P214" s="22"/>
      <c r="Q214" s="22"/>
      <c r="R214" s="22"/>
    </row>
    <row r="215" s="4" customFormat="1" ht="35" customHeight="1" spans="1:18">
      <c r="A215" s="54" t="s">
        <v>420</v>
      </c>
      <c r="B215" s="20"/>
      <c r="C215" s="20" t="s">
        <v>23</v>
      </c>
      <c r="D215" s="20" t="s">
        <v>23</v>
      </c>
      <c r="E215" s="20" t="s">
        <v>23</v>
      </c>
      <c r="F215" s="20" t="s">
        <v>23</v>
      </c>
      <c r="G215" s="20" t="s">
        <v>23</v>
      </c>
      <c r="H215" s="20" t="s">
        <v>23</v>
      </c>
      <c r="I215" s="40"/>
      <c r="J215" s="40"/>
      <c r="K215" s="40"/>
      <c r="L215" s="40"/>
      <c r="M215" s="40"/>
      <c r="N215" s="40"/>
      <c r="O215" s="20" t="s">
        <v>23</v>
      </c>
      <c r="P215" s="20" t="s">
        <v>23</v>
      </c>
      <c r="Q215" s="20" t="s">
        <v>23</v>
      </c>
      <c r="R215" s="20"/>
    </row>
    <row r="216" s="4" customFormat="1" ht="35" customHeight="1" spans="1:18">
      <c r="A216" s="54" t="s">
        <v>421</v>
      </c>
      <c r="B216" s="20">
        <v>0</v>
      </c>
      <c r="C216" s="20" t="s">
        <v>23</v>
      </c>
      <c r="D216" s="20" t="s">
        <v>23</v>
      </c>
      <c r="E216" s="20" t="s">
        <v>23</v>
      </c>
      <c r="F216" s="20" t="s">
        <v>23</v>
      </c>
      <c r="G216" s="20" t="s">
        <v>23</v>
      </c>
      <c r="H216" s="20" t="s">
        <v>23</v>
      </c>
      <c r="I216" s="40">
        <v>0</v>
      </c>
      <c r="J216" s="40">
        <v>0</v>
      </c>
      <c r="K216" s="40">
        <v>0</v>
      </c>
      <c r="L216" s="40"/>
      <c r="M216" s="40"/>
      <c r="N216" s="40">
        <v>0</v>
      </c>
      <c r="O216" s="22" t="s">
        <v>23</v>
      </c>
      <c r="P216" s="22" t="s">
        <v>23</v>
      </c>
      <c r="Q216" s="22" t="s">
        <v>23</v>
      </c>
      <c r="R216" s="20"/>
    </row>
    <row r="217" s="4" customFormat="1" ht="35" customHeight="1" spans="1:18">
      <c r="A217" s="54" t="s">
        <v>422</v>
      </c>
      <c r="B217" s="20"/>
      <c r="C217" s="20" t="s">
        <v>23</v>
      </c>
      <c r="D217" s="20" t="s">
        <v>23</v>
      </c>
      <c r="E217" s="20" t="s">
        <v>23</v>
      </c>
      <c r="F217" s="20" t="s">
        <v>23</v>
      </c>
      <c r="G217" s="20" t="s">
        <v>23</v>
      </c>
      <c r="H217" s="20" t="s">
        <v>23</v>
      </c>
      <c r="I217" s="40"/>
      <c r="J217" s="40"/>
      <c r="K217" s="40"/>
      <c r="L217" s="40"/>
      <c r="M217" s="40"/>
      <c r="N217" s="40"/>
      <c r="O217" s="22" t="s">
        <v>23</v>
      </c>
      <c r="P217" s="22" t="s">
        <v>23</v>
      </c>
      <c r="Q217" s="22" t="s">
        <v>23</v>
      </c>
      <c r="R217" s="20"/>
    </row>
    <row r="218" s="4" customFormat="1" ht="35" customHeight="1" spans="1:18">
      <c r="A218" s="54" t="s">
        <v>423</v>
      </c>
      <c r="B218" s="20"/>
      <c r="C218" s="20" t="s">
        <v>23</v>
      </c>
      <c r="D218" s="20" t="s">
        <v>23</v>
      </c>
      <c r="E218" s="20" t="s">
        <v>23</v>
      </c>
      <c r="F218" s="20" t="s">
        <v>23</v>
      </c>
      <c r="G218" s="20" t="s">
        <v>23</v>
      </c>
      <c r="H218" s="20" t="s">
        <v>23</v>
      </c>
      <c r="I218" s="40"/>
      <c r="J218" s="40"/>
      <c r="K218" s="40"/>
      <c r="L218" s="40"/>
      <c r="M218" s="40"/>
      <c r="N218" s="40"/>
      <c r="O218" s="22" t="s">
        <v>23</v>
      </c>
      <c r="P218" s="22" t="s">
        <v>23</v>
      </c>
      <c r="Q218" s="22" t="s">
        <v>23</v>
      </c>
      <c r="R218" s="20"/>
    </row>
    <row r="219" s="4" customFormat="1" ht="35" customHeight="1" spans="1:18">
      <c r="A219" s="54" t="s">
        <v>424</v>
      </c>
      <c r="B219" s="20">
        <v>0</v>
      </c>
      <c r="C219" s="20" t="s">
        <v>23</v>
      </c>
      <c r="D219" s="20" t="s">
        <v>23</v>
      </c>
      <c r="E219" s="20" t="s">
        <v>23</v>
      </c>
      <c r="F219" s="20" t="s">
        <v>23</v>
      </c>
      <c r="G219" s="20" t="s">
        <v>23</v>
      </c>
      <c r="H219" s="20" t="s">
        <v>23</v>
      </c>
      <c r="I219" s="40">
        <v>0</v>
      </c>
      <c r="J219" s="40">
        <v>0</v>
      </c>
      <c r="K219" s="40">
        <v>0</v>
      </c>
      <c r="L219" s="40"/>
      <c r="M219" s="40"/>
      <c r="N219" s="40">
        <v>0</v>
      </c>
      <c r="O219" s="22" t="s">
        <v>23</v>
      </c>
      <c r="P219" s="22" t="s">
        <v>23</v>
      </c>
      <c r="Q219" s="22" t="s">
        <v>23</v>
      </c>
      <c r="R219" s="20"/>
    </row>
    <row r="220" s="4" customFormat="1" ht="35" customHeight="1" spans="1:18">
      <c r="A220" s="20" t="s">
        <v>425</v>
      </c>
      <c r="B220" s="20">
        <f>B221+B225</f>
        <v>2</v>
      </c>
      <c r="C220" s="20" t="s">
        <v>23</v>
      </c>
      <c r="D220" s="20" t="s">
        <v>23</v>
      </c>
      <c r="E220" s="20" t="s">
        <v>23</v>
      </c>
      <c r="F220" s="21" t="s">
        <v>23</v>
      </c>
      <c r="G220" s="20" t="s">
        <v>23</v>
      </c>
      <c r="H220" s="20" t="s">
        <v>23</v>
      </c>
      <c r="I220" s="40">
        <f t="shared" ref="I220:N220" si="53">I221+I225</f>
        <v>49</v>
      </c>
      <c r="J220" s="40">
        <f t="shared" si="53"/>
        <v>0</v>
      </c>
      <c r="K220" s="40">
        <f t="shared" si="53"/>
        <v>0</v>
      </c>
      <c r="L220" s="40">
        <f t="shared" si="53"/>
        <v>49</v>
      </c>
      <c r="M220" s="40">
        <f t="shared" si="53"/>
        <v>0</v>
      </c>
      <c r="N220" s="40">
        <f t="shared" si="53"/>
        <v>0</v>
      </c>
      <c r="O220" s="22" t="s">
        <v>23</v>
      </c>
      <c r="P220" s="22" t="s">
        <v>23</v>
      </c>
      <c r="Q220" s="22" t="s">
        <v>23</v>
      </c>
      <c r="R220" s="22"/>
    </row>
    <row r="221" s="4" customFormat="1" ht="35" customHeight="1" spans="1:18">
      <c r="A221" s="54" t="s">
        <v>426</v>
      </c>
      <c r="B221" s="20">
        <f>B222+B223+B224</f>
        <v>0</v>
      </c>
      <c r="C221" s="20" t="s">
        <v>23</v>
      </c>
      <c r="D221" s="20" t="s">
        <v>23</v>
      </c>
      <c r="E221" s="20" t="s">
        <v>23</v>
      </c>
      <c r="F221" s="21" t="s">
        <v>23</v>
      </c>
      <c r="G221" s="20" t="s">
        <v>23</v>
      </c>
      <c r="H221" s="20" t="s">
        <v>23</v>
      </c>
      <c r="I221" s="40"/>
      <c r="J221" s="40"/>
      <c r="K221" s="40"/>
      <c r="L221" s="40"/>
      <c r="M221" s="40"/>
      <c r="N221" s="40">
        <f>N222+N223+N224</f>
        <v>0</v>
      </c>
      <c r="O221" s="22" t="s">
        <v>23</v>
      </c>
      <c r="P221" s="22" t="s">
        <v>23</v>
      </c>
      <c r="Q221" s="22" t="s">
        <v>23</v>
      </c>
      <c r="R221" s="22"/>
    </row>
    <row r="222" s="4" customFormat="1" ht="35" customHeight="1" spans="1:18">
      <c r="A222" s="62" t="s">
        <v>427</v>
      </c>
      <c r="B222" s="20"/>
      <c r="C222" s="20" t="s">
        <v>23</v>
      </c>
      <c r="D222" s="20" t="s">
        <v>23</v>
      </c>
      <c r="E222" s="20" t="s">
        <v>23</v>
      </c>
      <c r="F222" s="20" t="s">
        <v>23</v>
      </c>
      <c r="G222" s="20" t="s">
        <v>23</v>
      </c>
      <c r="H222" s="20" t="s">
        <v>23</v>
      </c>
      <c r="I222" s="40"/>
      <c r="J222" s="40"/>
      <c r="K222" s="40"/>
      <c r="L222" s="40"/>
      <c r="M222" s="40"/>
      <c r="N222" s="40"/>
      <c r="O222" s="22" t="s">
        <v>23</v>
      </c>
      <c r="P222" s="22" t="s">
        <v>23</v>
      </c>
      <c r="Q222" s="22" t="s">
        <v>23</v>
      </c>
      <c r="R222" s="20"/>
    </row>
    <row r="223" s="4" customFormat="1" ht="35" customHeight="1" spans="1:18">
      <c r="A223" s="62" t="s">
        <v>428</v>
      </c>
      <c r="B223" s="20"/>
      <c r="C223" s="20" t="s">
        <v>23</v>
      </c>
      <c r="D223" s="20" t="s">
        <v>23</v>
      </c>
      <c r="E223" s="20" t="s">
        <v>23</v>
      </c>
      <c r="F223" s="20" t="s">
        <v>23</v>
      </c>
      <c r="G223" s="20" t="s">
        <v>23</v>
      </c>
      <c r="H223" s="20" t="s">
        <v>23</v>
      </c>
      <c r="I223" s="40"/>
      <c r="J223" s="40"/>
      <c r="K223" s="40"/>
      <c r="L223" s="40"/>
      <c r="M223" s="40"/>
      <c r="N223" s="40"/>
      <c r="O223" s="22" t="s">
        <v>23</v>
      </c>
      <c r="P223" s="22" t="s">
        <v>23</v>
      </c>
      <c r="Q223" s="22" t="s">
        <v>23</v>
      </c>
      <c r="R223" s="20"/>
    </row>
    <row r="224" s="4" customFormat="1" ht="35" customHeight="1" spans="1:18">
      <c r="A224" s="62" t="s">
        <v>429</v>
      </c>
      <c r="B224" s="20"/>
      <c r="C224" s="20" t="s">
        <v>23</v>
      </c>
      <c r="D224" s="20" t="s">
        <v>23</v>
      </c>
      <c r="E224" s="20" t="s">
        <v>23</v>
      </c>
      <c r="F224" s="20" t="s">
        <v>23</v>
      </c>
      <c r="G224" s="20" t="s">
        <v>23</v>
      </c>
      <c r="H224" s="20" t="s">
        <v>23</v>
      </c>
      <c r="I224" s="40"/>
      <c r="J224" s="40"/>
      <c r="K224" s="40"/>
      <c r="L224" s="40"/>
      <c r="M224" s="40"/>
      <c r="N224" s="40"/>
      <c r="O224" s="22" t="s">
        <v>23</v>
      </c>
      <c r="P224" s="22" t="s">
        <v>23</v>
      </c>
      <c r="Q224" s="22" t="s">
        <v>23</v>
      </c>
      <c r="R224" s="20"/>
    </row>
    <row r="225" s="4" customFormat="1" ht="35" customHeight="1" spans="1:18">
      <c r="A225" s="54" t="s">
        <v>430</v>
      </c>
      <c r="B225" s="20">
        <f>B226+B227+B228+B230</f>
        <v>2</v>
      </c>
      <c r="C225" s="20" t="s">
        <v>23</v>
      </c>
      <c r="D225" s="20" t="s">
        <v>23</v>
      </c>
      <c r="E225" s="20" t="s">
        <v>23</v>
      </c>
      <c r="F225" s="21" t="s">
        <v>23</v>
      </c>
      <c r="G225" s="20" t="s">
        <v>23</v>
      </c>
      <c r="H225" s="20" t="s">
        <v>23</v>
      </c>
      <c r="I225" s="40">
        <f t="shared" ref="I225:N225" si="54">I226+I227+I228+I230</f>
        <v>49</v>
      </c>
      <c r="J225" s="40">
        <v>0</v>
      </c>
      <c r="K225" s="40">
        <f t="shared" si="54"/>
        <v>0</v>
      </c>
      <c r="L225" s="40">
        <f t="shared" si="54"/>
        <v>49</v>
      </c>
      <c r="M225" s="40">
        <f t="shared" si="54"/>
        <v>0</v>
      </c>
      <c r="N225" s="40">
        <f t="shared" si="54"/>
        <v>0</v>
      </c>
      <c r="O225" s="22" t="s">
        <v>23</v>
      </c>
      <c r="P225" s="22" t="s">
        <v>23</v>
      </c>
      <c r="Q225" s="22" t="s">
        <v>23</v>
      </c>
      <c r="R225" s="20"/>
    </row>
    <row r="226" s="4" customFormat="1" ht="35" customHeight="1" spans="1:18">
      <c r="A226" s="62" t="s">
        <v>431</v>
      </c>
      <c r="B226" s="20"/>
      <c r="C226" s="20" t="s">
        <v>23</v>
      </c>
      <c r="D226" s="20" t="s">
        <v>23</v>
      </c>
      <c r="E226" s="20" t="s">
        <v>23</v>
      </c>
      <c r="F226" s="20" t="s">
        <v>23</v>
      </c>
      <c r="G226" s="20" t="s">
        <v>23</v>
      </c>
      <c r="H226" s="20" t="s">
        <v>23</v>
      </c>
      <c r="I226" s="40"/>
      <c r="J226" s="40"/>
      <c r="K226" s="40"/>
      <c r="L226" s="40"/>
      <c r="M226" s="40"/>
      <c r="N226" s="40"/>
      <c r="O226" s="22" t="s">
        <v>23</v>
      </c>
      <c r="P226" s="22" t="s">
        <v>23</v>
      </c>
      <c r="Q226" s="22" t="s">
        <v>23</v>
      </c>
      <c r="R226" s="71"/>
    </row>
    <row r="227" s="4" customFormat="1" ht="35" customHeight="1" spans="1:18">
      <c r="A227" s="62" t="s">
        <v>432</v>
      </c>
      <c r="B227" s="20"/>
      <c r="C227" s="20" t="s">
        <v>23</v>
      </c>
      <c r="D227" s="20" t="s">
        <v>23</v>
      </c>
      <c r="E227" s="20" t="s">
        <v>23</v>
      </c>
      <c r="F227" s="20" t="s">
        <v>23</v>
      </c>
      <c r="G227" s="20" t="s">
        <v>23</v>
      </c>
      <c r="H227" s="20" t="s">
        <v>23</v>
      </c>
      <c r="I227" s="40"/>
      <c r="J227" s="40"/>
      <c r="K227" s="40"/>
      <c r="L227" s="40"/>
      <c r="M227" s="40"/>
      <c r="N227" s="40"/>
      <c r="O227" s="22" t="s">
        <v>23</v>
      </c>
      <c r="P227" s="22" t="s">
        <v>23</v>
      </c>
      <c r="Q227" s="22" t="s">
        <v>23</v>
      </c>
      <c r="R227" s="71"/>
    </row>
    <row r="228" s="4" customFormat="1" ht="35" customHeight="1" spans="1:18">
      <c r="A228" s="62" t="s">
        <v>433</v>
      </c>
      <c r="B228" s="20">
        <f>B229</f>
        <v>1</v>
      </c>
      <c r="C228" s="20"/>
      <c r="D228" s="20" t="str">
        <f t="shared" ref="D228:I228" si="55">D229</f>
        <v>人次</v>
      </c>
      <c r="E228" s="20">
        <f t="shared" si="55"/>
        <v>10000</v>
      </c>
      <c r="F228" s="20" t="s">
        <v>23</v>
      </c>
      <c r="G228" s="20" t="s">
        <v>23</v>
      </c>
      <c r="H228" s="20" t="s">
        <v>23</v>
      </c>
      <c r="I228" s="40">
        <f t="shared" si="55"/>
        <v>39</v>
      </c>
      <c r="J228" s="40"/>
      <c r="K228" s="40">
        <f t="shared" ref="K228:N228" si="56">K229</f>
        <v>0</v>
      </c>
      <c r="L228" s="40">
        <f t="shared" si="56"/>
        <v>39</v>
      </c>
      <c r="M228" s="40">
        <f t="shared" si="56"/>
        <v>0</v>
      </c>
      <c r="N228" s="40">
        <f t="shared" si="56"/>
        <v>0</v>
      </c>
      <c r="O228" s="22" t="s">
        <v>23</v>
      </c>
      <c r="P228" s="22" t="s">
        <v>23</v>
      </c>
      <c r="Q228" s="22" t="s">
        <v>23</v>
      </c>
      <c r="R228" s="71"/>
    </row>
    <row r="229" s="8" customFormat="1" ht="38" customHeight="1" spans="1:18">
      <c r="A229" s="63" t="s">
        <v>434</v>
      </c>
      <c r="B229" s="28">
        <v>1</v>
      </c>
      <c r="C229" s="28" t="s">
        <v>29</v>
      </c>
      <c r="D229" s="28" t="s">
        <v>249</v>
      </c>
      <c r="E229" s="28">
        <v>10000</v>
      </c>
      <c r="F229" s="28" t="s">
        <v>435</v>
      </c>
      <c r="G229" s="64" t="s">
        <v>42</v>
      </c>
      <c r="H229" s="28" t="s">
        <v>32</v>
      </c>
      <c r="I229" s="45">
        <v>39</v>
      </c>
      <c r="J229" s="45"/>
      <c r="K229" s="45"/>
      <c r="L229" s="45">
        <v>39</v>
      </c>
      <c r="M229" s="45"/>
      <c r="N229" s="45"/>
      <c r="O229" s="28" t="s">
        <v>436</v>
      </c>
      <c r="P229" s="28" t="s">
        <v>141</v>
      </c>
      <c r="Q229" s="28" t="s">
        <v>35</v>
      </c>
      <c r="R229" s="71"/>
    </row>
    <row r="230" s="8" customFormat="1" ht="35" customHeight="1" spans="1:18">
      <c r="A230" s="65" t="s">
        <v>437</v>
      </c>
      <c r="B230" s="16">
        <f>B231</f>
        <v>1</v>
      </c>
      <c r="C230" s="16"/>
      <c r="D230" s="16" t="str">
        <f>D231</f>
        <v>行政村/个</v>
      </c>
      <c r="E230" s="16">
        <f>E231</f>
        <v>5</v>
      </c>
      <c r="F230" s="16" t="s">
        <v>23</v>
      </c>
      <c r="G230" s="16" t="s">
        <v>23</v>
      </c>
      <c r="H230" s="16" t="s">
        <v>23</v>
      </c>
      <c r="I230" s="37">
        <v>10</v>
      </c>
      <c r="J230" s="37"/>
      <c r="K230" s="37">
        <f t="shared" ref="K230:N230" si="57">K231</f>
        <v>0</v>
      </c>
      <c r="L230" s="37">
        <f t="shared" si="57"/>
        <v>10</v>
      </c>
      <c r="M230" s="37">
        <f t="shared" si="57"/>
        <v>0</v>
      </c>
      <c r="N230" s="37">
        <f t="shared" si="57"/>
        <v>0</v>
      </c>
      <c r="O230" s="25" t="s">
        <v>23</v>
      </c>
      <c r="P230" s="25" t="s">
        <v>23</v>
      </c>
      <c r="Q230" s="25" t="s">
        <v>23</v>
      </c>
      <c r="R230" s="71"/>
    </row>
    <row r="231" s="8" customFormat="1" ht="35" customHeight="1" spans="1:18">
      <c r="A231" s="63" t="s">
        <v>438</v>
      </c>
      <c r="B231" s="28">
        <v>1</v>
      </c>
      <c r="C231" s="28" t="s">
        <v>29</v>
      </c>
      <c r="D231" s="28" t="s">
        <v>295</v>
      </c>
      <c r="E231" s="28">
        <v>5</v>
      </c>
      <c r="F231" s="28" t="s">
        <v>439</v>
      </c>
      <c r="G231" s="64" t="s">
        <v>42</v>
      </c>
      <c r="H231" s="28" t="s">
        <v>32</v>
      </c>
      <c r="I231" s="45">
        <v>10</v>
      </c>
      <c r="J231" s="45"/>
      <c r="K231" s="45"/>
      <c r="L231" s="45">
        <v>10</v>
      </c>
      <c r="M231" s="45"/>
      <c r="N231" s="45"/>
      <c r="O231" s="28" t="s">
        <v>436</v>
      </c>
      <c r="P231" s="28" t="s">
        <v>141</v>
      </c>
      <c r="Q231" s="28" t="s">
        <v>35</v>
      </c>
      <c r="R231" s="71"/>
    </row>
    <row r="232" s="5" customFormat="1" ht="74" customHeight="1" spans="1:20">
      <c r="A232" s="66" t="s">
        <v>440</v>
      </c>
      <c r="B232" s="67"/>
      <c r="C232" s="67"/>
      <c r="D232" s="67"/>
      <c r="E232" s="67"/>
      <c r="F232" s="68"/>
      <c r="G232" s="67"/>
      <c r="H232" s="67"/>
      <c r="I232" s="69"/>
      <c r="J232" s="69"/>
      <c r="K232" s="69"/>
      <c r="L232" s="69"/>
      <c r="M232" s="69"/>
      <c r="N232" s="69"/>
      <c r="O232" s="67"/>
      <c r="P232" s="67"/>
      <c r="Q232" s="67"/>
      <c r="R232" s="72"/>
      <c r="T232" s="4"/>
    </row>
    <row r="233" s="2" customFormat="1" spans="6:20">
      <c r="F233" s="7"/>
      <c r="I233" s="70"/>
      <c r="J233" s="70"/>
      <c r="K233" s="70"/>
      <c r="L233" s="70"/>
      <c r="M233" s="70"/>
      <c r="N233" s="70"/>
      <c r="T233" s="8"/>
    </row>
    <row r="234" s="9" customFormat="1" spans="6:20">
      <c r="F234" s="10"/>
      <c r="I234" s="11"/>
      <c r="J234" s="11"/>
      <c r="K234" s="11"/>
      <c r="L234" s="11"/>
      <c r="M234" s="11"/>
      <c r="N234" s="11"/>
      <c r="T234" s="8"/>
    </row>
    <row r="235" s="9" customFormat="1" spans="6:20">
      <c r="F235" s="10"/>
      <c r="I235" s="11"/>
      <c r="J235" s="11"/>
      <c r="K235" s="11"/>
      <c r="L235" s="11"/>
      <c r="M235" s="11"/>
      <c r="N235" s="11"/>
      <c r="T235" s="8"/>
    </row>
    <row r="236" s="9" customFormat="1" spans="6:20">
      <c r="F236" s="10"/>
      <c r="I236" s="11"/>
      <c r="J236" s="11"/>
      <c r="K236" s="11"/>
      <c r="L236" s="11"/>
      <c r="M236" s="11"/>
      <c r="N236" s="11"/>
      <c r="T236" s="8"/>
    </row>
  </sheetData>
  <mergeCells count="24">
    <mergeCell ref="A1:R1"/>
    <mergeCell ref="A2:C2"/>
    <mergeCell ref="D2:R2"/>
    <mergeCell ref="D3:E3"/>
    <mergeCell ref="I3:N3"/>
    <mergeCell ref="K4:M4"/>
    <mergeCell ref="A232:R232"/>
    <mergeCell ref="A3:A5"/>
    <mergeCell ref="A146:A147"/>
    <mergeCell ref="B3:B5"/>
    <mergeCell ref="C3:C5"/>
    <mergeCell ref="D4:D5"/>
    <mergeCell ref="E4:E5"/>
    <mergeCell ref="F3:F5"/>
    <mergeCell ref="G3:G5"/>
    <mergeCell ref="H3:H5"/>
    <mergeCell ref="I4:I5"/>
    <mergeCell ref="J4:J5"/>
    <mergeCell ref="N4:N5"/>
    <mergeCell ref="O3:O5"/>
    <mergeCell ref="P3:P5"/>
    <mergeCell ref="Q3:Q5"/>
    <mergeCell ref="R3:R5"/>
    <mergeCell ref="R6:R8"/>
  </mergeCells>
  <dataValidations count="3">
    <dataValidation type="list" allowBlank="1" showInputMessage="1" showErrorMessage="1" sqref="C10 C14 C15 C16 C19 C21 C22 C23 C24 C25 C31 C32 C33 C34 C36 C37 C38 C39 C40 C41 C42 C43 C44 C45 C46 C47 C48 C49 C50 C51 C52 C55 C66 C67 C68 C69 C70 C71 C72 C75 C76 C81 C82 C84 C85 C86 C88 C90 C91 C92 C93 C94 C95 C96 C97 C98 C99 C109 C110 C111 C115 C124 C128 C135 C136 C144 C148 C149 C150 C151 C152 C153 C154 C155 C158 C159 C160 C162 C163 C164 C165 C168 C179 C180 C182 C183 C184 C186 C187 C189 C190 C191 C194 C204 C229 C231 C11:C12 C28:C30 C57:C65 C78:C80 C103:C104 C156:C157 C166:C167 C174:C176">
      <formula1>"新建,改建,扩建"</formula1>
    </dataValidation>
    <dataValidation type="list" allowBlank="1" showInputMessage="1" showErrorMessage="1" sqref="P10 P13 P14 P15 P16 P17 P18 P19 P21 P22 P23 P24 P25 P28 P31 P32 P33 P34 P36 P37 P38 P41 P42 P43 P44 P45 P46 P47 P48 P49 P50 P51 P52 P55 P66 P67 P70 P71 P72 P75 P76 P78 P81 P82 P83 P84 P85 P86 P88 P90 P91 P92 P93 P94 P95 P96 P97 P98 P99 P109 P110 P111 P115 P124 P128 N135 P135 N136 P136 P144 P148 P149 P150 P151 P155 P158 P159 P160 P162 P163 P164 P165 P166 P167 P168 P179 P180 P182 P183 P184 P186 P187 P189 P194 P204 P207 P214 P229 P231 P11:P12 P29:P30 P39:P40 P57:P65 P68:P69 P79:P80 P103:P104 P152:P154 P156:P157 P174:P176 P190:P191">
      <formula1>"经营性,公益性,国有资产,农户"</formula1>
    </dataValidation>
    <dataValidation type="list" allowBlank="1" showInputMessage="1" showErrorMessage="1" sqref="Q10 Q13 Q14 Q15 Q16 Q17 Q18 Q19 Q21 Q22 Q23 Q24 Q25 Q28 Q31 Q32 Q33 Q34 Q36 Q37 Q38 Q41 Q42 Q43 Q44 Q45 Q46 Q47 Q48 Q49 Q50 Q51 Q52 Q55 Q66 Q67 Q70 Q71 Q72 Q75 Q76 Q78 Q81 Q82 Q83 Q84 Q85 Q86 Q88 Q90 Q91 Q92 Q93 Q94 Q95 Q96 Q97 Q98 Q99 Q109 Q110 Q111 Q115 Q124 Q128 Q135 Q136 Q144 Q148 Q149 Q150 Q151 Q155 Q158 Q159 Q160 Q162 Q163 Q164 Q165 Q166 Q167 Q168 Q179 Q180 Q182 Q183 Q184 Q186 Q187 Q189 Q194 Q204 Q207 Q214 Q229 Q231 Q11:Q12 Q29:Q30 Q39:Q40 Q57:Q65 Q68:Q69 Q79:Q80 Q103:Q104 Q152:Q154 Q156:Q157 Q174:Q176 Q190:Q191">
      <formula1>"已明确,未设置"</formula1>
    </dataValidation>
  </dataValidations>
  <pageMargins left="0.432638888888889" right="0.354166666666667" top="0.751388888888889" bottom="0.511805555555556" header="0.297916666666667" footer="0.297916666666667"/>
  <pageSetup paperSize="9" scale="63" fitToHeight="0" orientation="landscape" horizontalDpi="600"/>
  <headerFooter>
    <oddFooter>&amp;C第&amp;P页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
  <sheetViews>
    <sheetView workbookViewId="0">
      <selection activeCell="A1" sqref="A1"/>
    </sheetView>
  </sheetViews>
  <sheetFormatPr defaultColWidth="9" defaultRowHeight="13.5"/>
  <sheetData/>
  <pageMargins left="0.699305555555556" right="0.699305555555556"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
  <sheetViews>
    <sheetView workbookViewId="0">
      <selection activeCell="A1" sqref="A1"/>
    </sheetView>
  </sheetViews>
  <sheetFormatPr defaultColWidth="9" defaultRowHeight="13.5"/>
  <sheetData/>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mhdn</dc:creator>
  <cp:lastModifiedBy>德</cp:lastModifiedBy>
  <dcterms:created xsi:type="dcterms:W3CDTF">2022-12-14T08:02:00Z</dcterms:created>
  <dcterms:modified xsi:type="dcterms:W3CDTF">2024-01-31T04:08:04Z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7ACA50F8482445DC9CCE0426915CB4C5</vt:lpwstr>
  </property>
  <property fmtid="{D5CDD505-2E9C-101B-9397-08002B2CF9AE}" pid="3" name="KSOProductBuildVer">
    <vt:lpwstr>2052-10.8.0.6018</vt:lpwstr>
  </property>
</Properties>
</file>