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2"/>
  </bookViews>
  <sheets>
    <sheet name="附件1" sheetId="1" r:id="rId1"/>
    <sheet name="附件2" sheetId="2" r:id="rId2"/>
    <sheet name="附件3" sheetId="3" r:id="rId3"/>
    <sheet name="附件4" sheetId="4" r:id="rId4"/>
  </sheets>
  <definedNames>
    <definedName name="_xlnm.Print_Titles" localSheetId="1">'附件2'!$2:$5</definedName>
    <definedName name="_xlnm.Print_Titles" localSheetId="2">'附件3'!$4:$6</definedName>
    <definedName name="_xlnm._FilterDatabase" localSheetId="2" hidden="1">'附件3'!$A$6:$V$161</definedName>
  </definedNames>
  <calcPr fullCalcOnLoad="1"/>
</workbook>
</file>

<file path=xl/sharedStrings.xml><?xml version="1.0" encoding="utf-8"?>
<sst xmlns="http://schemas.openxmlformats.org/spreadsheetml/2006/main" count="1874" uniqueCount="917">
  <si>
    <t>附表1</t>
  </si>
  <si>
    <r>
      <t xml:space="preserve">  临沧  </t>
    </r>
    <r>
      <rPr>
        <b/>
        <sz val="20"/>
        <rFont val="方正小标宋简体"/>
        <family val="0"/>
      </rPr>
      <t>市</t>
    </r>
    <r>
      <rPr>
        <b/>
        <u val="single"/>
        <sz val="20"/>
        <rFont val="方正小标宋简体"/>
        <family val="0"/>
      </rPr>
      <t xml:space="preserve">  凤庆 </t>
    </r>
    <r>
      <rPr>
        <b/>
        <sz val="20"/>
        <rFont val="方正小标宋简体"/>
        <family val="0"/>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</si>
  <si>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</si>
  <si>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</si>
  <si>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</si>
  <si>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</si>
  <si>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</si>
  <si>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</si>
  <si>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</si>
  <si>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</si>
  <si>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</si>
  <si>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</si>
  <si>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</si>
  <si>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</si>
  <si>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</si>
  <si>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</si>
  <si>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</si>
  <si>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</si>
  <si>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</si>
  <si>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</si>
  <si>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</si>
  <si>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</si>
  <si>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</si>
  <si>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</si>
  <si>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</si>
  <si>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 xml:space="preserve"> 凤庆 </t>
    </r>
    <r>
      <rPr>
        <b/>
        <sz val="20"/>
        <color indexed="8"/>
        <rFont val="方正小标宋简体"/>
        <family val="0"/>
      </rPr>
      <t>县统筹整合财政涉农资金来源情况表</t>
    </r>
  </si>
  <si>
    <t xml:space="preserve"> 单位：万元</t>
  </si>
  <si>
    <t>序号</t>
  </si>
  <si>
    <t>统筹整合财政涉农资金名称</t>
  </si>
  <si>
    <t>上年度涉农资金投入规模</t>
  </si>
  <si>
    <t>本年度涉农资金投入规模</t>
  </si>
  <si>
    <t>收到总规模</t>
  </si>
  <si>
    <t>其中实际纳入整合使用金额</t>
  </si>
  <si>
    <t>实际收到资金规模</t>
  </si>
  <si>
    <t>年初方案规模</t>
  </si>
  <si>
    <t>调整方案规模</t>
  </si>
  <si>
    <t>补充方案规模</t>
  </si>
  <si>
    <t>合计</t>
  </si>
  <si>
    <t>一</t>
  </si>
  <si>
    <t>中央财政合计</t>
  </si>
  <si>
    <t>010101.中央财政衔接推进乡村振兴补助资金</t>
  </si>
  <si>
    <t>010102.水利发展资金</t>
  </si>
  <si>
    <t>010103.粮油生产保障资金（支持粮油等重点作物绿色高产高效部分）</t>
  </si>
  <si>
    <t>010104.农业产业发展资金（支持畜牧业发展部分）</t>
  </si>
  <si>
    <t>010105.农业经营主体能力提升资金（支持高素质农民培育、基层农技推广体系改革与建设部分）</t>
  </si>
  <si>
    <t>010106.林业草原改革发展资金（不含退耕还林还草、非国有林生态保护补偿、林长制督查考核奖励和相关试点资金）</t>
  </si>
  <si>
    <t>010107.耕地建设与利用资金（支持高标准农田建设、耕地质量提升部分）</t>
  </si>
  <si>
    <t>010108.农村综合改革转移支付</t>
  </si>
  <si>
    <t>010109.林业草原生态保护恢复资金（支持其他自然保护地、国家重点野生动植物等保护部分）</t>
  </si>
  <si>
    <t>010110.农村环境整治资金</t>
  </si>
  <si>
    <t>010111.车辆购置税收入补助地方用于一般公路建设项目资金（支持农村公路部分）</t>
  </si>
  <si>
    <t>010112.农村危房改造补助资金</t>
  </si>
  <si>
    <t>010113.中央专项彩票公益金支持欠发达革命老区乡村振兴资金</t>
  </si>
  <si>
    <t>010114.常规产粮大县奖励资金</t>
  </si>
  <si>
    <t>010115.生猪（牛羊）调出大县奖励资金（省级统筹部分）</t>
  </si>
  <si>
    <t>010116.农业生态资源保护资金（支持农作物秸秆综合利用、渔业资源保护部分）</t>
  </si>
  <si>
    <t>010117.旅游发展基金</t>
  </si>
  <si>
    <t>010118.中央预算内投资用于“三农”建设部分（不包括国家水网骨干工程、水安全保障工程、气象基础设施、农村电网巩固提升工程、生态保护和修复方面的支出）</t>
  </si>
  <si>
    <t>二</t>
  </si>
  <si>
    <t>省级财政资金小计</t>
  </si>
  <si>
    <t>省级衔接推进乡村振兴资金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</si>
  <si>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</si>
  <si>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</si>
  <si>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</si>
  <si>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</si>
  <si>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</si>
  <si>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</si>
  <si>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</si>
  <si>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</si>
  <si>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</si>
  <si>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</si>
  <si>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</si>
  <si>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附表3</t>
  </si>
  <si>
    <r>
      <t>凤庆</t>
    </r>
    <r>
      <rPr>
        <b/>
        <sz val="20"/>
        <rFont val="方正小标宋简体"/>
        <family val="0"/>
      </rPr>
      <t>县统筹整合财政涉农资金项目表</t>
    </r>
  </si>
  <si>
    <t>填报单位：凤庆县财政局  凤庆县乡村振兴局</t>
  </si>
  <si>
    <t>项目类别
和项目名称</t>
  </si>
  <si>
    <t>全国防止返贫监测和乡村振兴信息系统项目编码</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</si>
  <si>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</si>
  <si>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</si>
  <si>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</si>
  <si>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</si>
  <si>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</si>
  <si>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</si>
  <si>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</si>
  <si>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</si>
  <si>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</si>
  <si>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</si>
  <si>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</si>
  <si>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</si>
  <si>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</si>
  <si>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</si>
  <si>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</si>
  <si>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</si>
  <si>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</si>
  <si>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</si>
  <si>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</si>
  <si>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</si>
  <si>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</si>
  <si>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</si>
  <si>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</si>
  <si>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</si>
  <si>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农业生产</t>
  </si>
  <si>
    <t>凤山镇金平村凤尾苗民间手工艺品加工作坊建设项目</t>
  </si>
  <si>
    <t>5500001739989388</t>
  </si>
  <si>
    <t>是</t>
  </si>
  <si>
    <t>产业发展</t>
  </si>
  <si>
    <t>金平村</t>
  </si>
  <si>
    <t>（1）新建凤尾苗民间手工艺品加工作坊1个300平方米，投资概算36万元；
（2）建设凤尾苗储存仓库100平方米、产品展销间50平方米、加工体验间50平方米，投资概算34万元。</t>
  </si>
  <si>
    <t>70万元/村</t>
  </si>
  <si>
    <t>20230615</t>
  </si>
  <si>
    <t>20231230</t>
  </si>
  <si>
    <t>新建凤尾苗民间手工艺品加工作坊1个300平方米，建设凤尾苗储存仓库≥100平方米，建设产品展销间≥50平方米，加工体验间≥50平方米。增加村集体经济收入≥5万元，受益贫困人口满意度≥90%，经营主体满意度≥90%。项目受益1个行政村4个自然村，165户农户645人，其中受益脱贫户24户83人。</t>
  </si>
  <si>
    <t>凤山镇人民政府</t>
  </si>
  <si>
    <t>县委组织部、县农业农村局</t>
  </si>
  <si>
    <t>010101.中央财政衔接推进乡村振兴补助资金（当年新增，新型农村集体经济）</t>
  </si>
  <si>
    <t>诗礼乡武伟村青储饲料加工厂建设项目</t>
  </si>
  <si>
    <t>5500001741105718</t>
  </si>
  <si>
    <t>武伟村</t>
  </si>
  <si>
    <t>（1）新建集加工、仓储、销售为一体的加工车间1个，面积300平方米（500元/平方米），投资概算15万元；
（2）购买饲料加工设备1套，含粉碎机、输送机、发酵拌料机、流水包装设备、运输传送平台等，投资概算40万元；
（3）水电路等附属设施建设，投资概算15万元。</t>
  </si>
  <si>
    <t>20231231</t>
  </si>
  <si>
    <t>新建集加工、仓储、销售为一体的加工车间1个300平方米，购买饲料加工设备≥1套，增加村集体经济收入≥5万元，受益贫困人口满意度≥90%，经营主体满意度≥90%。项目受益4个行政村（武伟、朝阳、安义、禄丰），800户农户4000人，其中受益脱贫户10户40人。</t>
  </si>
  <si>
    <t>诗礼乡人民政府</t>
  </si>
  <si>
    <t>三岔河镇大龙潭村茶叶加工厂房建设项目</t>
  </si>
  <si>
    <t>5500001739980197</t>
  </si>
  <si>
    <t>大龙潭村</t>
  </si>
  <si>
    <t>新建仓库、茶叶加工房、茶叶晾晒场地、茶叶产品展示厅于一体的综合厂房1400平方米（500元/平方米），第一层为茶叶加工房600平方米、仓库300平方米，第二层为茶叶晾晒场地400平方米、产品展示厅100平方米。</t>
  </si>
  <si>
    <t>新建茶叶加工初制所仓库、茶叶加工房、茶叶晾晒场地、茶叶产品展示厅于一体的综合厂房≥1400平方米（第一层加工厂房≥600平方米，仓库≥300平方米，第二层晾晒场≥400平方米，，产品展示厅≥100平方米。增加村集体经济收入≥4.9万元，受益贫困人口满意度≥90%，经营主体满意度≥90%。项目受益1个行政村10个自然村14个村民小组，464户农户1986人，受益脱贫人口和监测对象44户121人。</t>
  </si>
  <si>
    <t>三岔河镇人民政府</t>
  </si>
  <si>
    <t>鲁史镇鲁史村古镇农产品展销建设项目</t>
  </si>
  <si>
    <t>5500001739845737</t>
  </si>
  <si>
    <t>鲁史村</t>
  </si>
  <si>
    <t>（1）使用自筹资金30万元收储闲置房屋1间，改造建设100平方米农产品展销区。
（2）使用中央财政衔接资金（扶持新型农村集体经济发展项目）70万元，其中：
①改造建设240平方米农产品体验区、仓储用房等配套设施，2000元/平方米，投资48万元；
②购置产品展销和农特产品包装销售相关设施设备，包括展示柜、真空包装机、多功能包装机等，投资22万元。</t>
  </si>
  <si>
    <t>收储闲置房屋≥1间，建设平方米农产品展销区≥100平方米；改造建设农产品体验区≥240平方米；购置产品展销和农特产品包装销售相关设施设备，包括展示柜、真空包装机、多功能包装机等。增加村集体经济收入≥10万元，受益贫困人口满意度≥90%，经营主体满意度≥90%。项目受益1个行政村3个自然村27个村民小组和1个居民小组1091户农户3767人，受益脱贫人口和监测对象176户411人。</t>
  </si>
  <si>
    <t>鲁史镇人民政府</t>
  </si>
  <si>
    <t>洛党镇和德村茶叶加工厂房建设项目</t>
  </si>
  <si>
    <t>5500001739925292</t>
  </si>
  <si>
    <t>和德村</t>
  </si>
  <si>
    <t>（1）拆除废旧初制所（不涉及新增用地，土地为村集体所有），新建1幢2层钢架厂房610平方米，概算投资57．95万元；
（2）茶叶提香机1台，概算投资2．05万元；
（3）茶叶色选机1台，概算投资10万元。</t>
  </si>
  <si>
    <t>20230801</t>
  </si>
  <si>
    <t>20231130</t>
  </si>
  <si>
    <t>新建1幢2层钢架厂房≥610平方米；新建新建1幢2层钢架厂房≥610平方米；茶叶提香机≥1台；茶叶色选机≥1台。增加村集体经济收入≥16万元，受益贫困人口满意度≥90%，经营主体满意度≥90%。项目受益1个行政村2个自然村8个村民小组，325户农户1380人。其中：受益脱贫人口和监测对象121户481人。</t>
  </si>
  <si>
    <t>洛党镇人民政府</t>
  </si>
  <si>
    <t>大寺乡德乐村大坝茶所提升扩建项目</t>
  </si>
  <si>
    <t>5500001739921051</t>
  </si>
  <si>
    <t>德乐村</t>
  </si>
  <si>
    <t>（1）新建茶叶晾晒场硬化1000平方米，单价130元/平方米，投资13万元。
（2）盘活修缮厂房700平方米，单价400元/平方米，投资28万元，不涉及新增用地。
（3）购买茶叶初制加工生产线1条，包括萎凋槽6组、全自动烘干机2台、揉捻机6台、茶叶输送带1条、风选机1组，投资29万元。</t>
  </si>
  <si>
    <t>20230628</t>
  </si>
  <si>
    <t>20231228</t>
  </si>
  <si>
    <t>新建茶叶晾晒场硬化≥1000平方米，修缮厂房≥700平方米，购买茶叶加工生产线≥1条。增加村集体经济收入≥5万元，受益贫困人口满意度≥90%，经营主体满意度≥90%。项目受益1个行政村6个自然村23个村民小组490户农户2000人.其中：受益脱贫人口和监测对象21户72人。</t>
  </si>
  <si>
    <t>大寺乡人民政府</t>
  </si>
  <si>
    <t>新华乡砚田村麦芽糖加工厂建设项目</t>
  </si>
  <si>
    <t>5500001741040317</t>
  </si>
  <si>
    <t>砚田村</t>
  </si>
  <si>
    <t>（1）中央财政衔接资金（扶持新型农村集体经济发展项目）70万元。用于：建设500平方米厂房，单价1400元/平方米，项目用地已办理预留建设用地。形成固定资产按规定进行确权登记，并纳入砚田村集体资产进行管理。
（2）配套移民后扶资金80万元。用于：原料基地建设大麦300亩、玉米500亩、蓿米300亩、核桃1000亩建设，投资概算40万元；配备2条生产线，购置生物燃料炉、搅拌机以及真空包装设备、压缩设备、食品包装设施2套，投资概算40万元。</t>
  </si>
  <si>
    <t>20230620</t>
  </si>
  <si>
    <t>建设厂房≥500平方米，原料基地设施建设≥2100亩（大麦300亩、玉米500亩、蓿米300亩、核桃1000亩），配备生产线≥2条，购置生物燃料炉、搅拌机以及真空包装设备、压缩设备、食品包装设施≥2套。增加村集体经济收入≥5.6万元，受益贫困人口满意度≥90%，经营主体满意度≥90%。项目受益1个行政村，5个自然村，23个村民小组，30户127人.其中：受益脱贫人口和监测对象15户56人。</t>
  </si>
  <si>
    <t>新华乡人民政府</t>
  </si>
  <si>
    <t>小湾镇正义村直播基地建设项目</t>
  </si>
  <si>
    <t>5500001741092531</t>
  </si>
  <si>
    <t>正义村</t>
  </si>
  <si>
    <t>在“一县一业”核桃水洗果加工站二层增建钢结构仓库及产品销售直播间建筑280平方米，内部分别建设库房120平方米，单价1500元/平方米，投资18万元，10间直播间160平方米，单价3250元/平方米，投资52万元。</t>
  </si>
  <si>
    <t>建设钢结构仓库及产品销售直播间建筑≥280平方米，建设库房≥120平方米，建设直播间≥10间。增加村集体经济收入≥5万元，受益贫困人口满意度≥90%，经营主体满意度≥90%。项目受益1个行政村5个自然村，23个村民小组，461户农户1916人.其中：受益脱贫人口和监测对象41户115人。</t>
  </si>
  <si>
    <t>小湾镇人民政府</t>
  </si>
  <si>
    <t>雪山镇安和村农产品加工厂建设项目</t>
  </si>
  <si>
    <t>5500001739812575</t>
  </si>
  <si>
    <t>安和村</t>
  </si>
  <si>
    <t>（1）中央财政衔接资金（扶持新型农村集体经济发展项目）70万元。新建360平方米的厂房（833元/平方米），投资概算30万元；购置茶叶加工一体化设备，投资概算40万元。形成固定资产按规定进行确权登记，并纳入安和村集体资产进行管理。
（2）“一县一业”水洗果加工站项目资金40万元和自筹40万元。购置核桃水洗果加工一体化设备，投资概算60万元；建设用水、用电及围墙等附属设施，投资概算20万元。</t>
  </si>
  <si>
    <t>新建厂房≥360平方米，购置茶叶加工一体化设备≥1套；购置核桃水洗果加工一体化设备≥1套，建设用水、用电及围墙等附属设施≥1件。增加村集体经济收入≥15万元，受益贫困人口满意度≥90%，经营主体满意度≥90%。项目受益1个行政村，15个村民小组9个自然村，705户农户2829人.其中：受益脱贫人口和监测对象229户860人。</t>
  </si>
  <si>
    <t>雪山镇安和村</t>
  </si>
  <si>
    <t>郭大寨乡琼英村茶叶生产厂房建设项目</t>
  </si>
  <si>
    <t>5500001741584873</t>
  </si>
  <si>
    <t>琼岳村</t>
  </si>
  <si>
    <t>（1）在琼英村建设茶叶加工厂房400平方米，单价1700元/平方米，投资概算68万元。
（2）堆砌挡墙（M7．5浆砌石）86立方米，投资概算2万元。</t>
  </si>
  <si>
    <t>20230720</t>
  </si>
  <si>
    <t>在琼英村建设茶叶加工厂房≥400平方米，堆砌挡墙（M7.5浆砌石）≥86立方米。增加村集体经济收入≥6.5万元，受益贫困人口满意度≥90%，经营主体满意度≥90%。项目受益1个行政村6个自然村8个村民小组738户农户2981人.其中：受益脱贫人口和监测对象347户1440人。</t>
  </si>
  <si>
    <t>郭大寨乡人民政府</t>
  </si>
  <si>
    <t>营盘镇景杏村农产品冷库建设项目</t>
  </si>
  <si>
    <t>5500001741126213</t>
  </si>
  <si>
    <t>景杏村</t>
  </si>
  <si>
    <t>（1）在景杏村新建农产品冷库1个，占地60平方米，容积300立方米，项目用地已保障，投资概算30万元。
（2）购置冷冻保鲜设备，配套建设地磅秤、分拣棚、包装车间等附属设施，投资概算40万元。</t>
  </si>
  <si>
    <t>20230630</t>
  </si>
  <si>
    <t>在景杏村新建占地60平方米农产品冷库≥1个，冷库容积≥300立方米，购置冷冻保鲜设备≥1套，配套建设地磅秤、分拣棚、包装车间等附属设施≥1件。增加村集体经济收入≥4.9万元，受益贫困人口满意度≥90%，经营主体满意度≥90%。项目受益1个行政村7个自然村14个村民小组，651户农户2549人。其中：受益脱贫人口和监测对象60户185人。</t>
  </si>
  <si>
    <t>营盘镇人民政府</t>
  </si>
  <si>
    <t>勐佑镇大寨子村上土茶业茶叶匀堆机组生产线建设项目</t>
  </si>
  <si>
    <t>5500001741081976</t>
  </si>
  <si>
    <t>大寨子村</t>
  </si>
  <si>
    <t>购买安装茶叶匀堆机组1套，包括L型上料提升机、往复式纵向移动输送机、箱体底部链板输送机、箱体出料提升机、混料箱、PLC控制系统。茶叶匀堆机组按投资占比77．8%进行确权登记，并纳入村集体资产进行管理。</t>
  </si>
  <si>
    <t>购买安装茶叶匀堆机组≥1套。增加村集体经济收入≥4.9万元，受益贫困人口满意度≥90%，经营主体满意度≥90%。项目受益1个行政村3个自然村12个村民小组，105户农户483人.其中：受益脱贫人口和监测对象75户283人。</t>
  </si>
  <si>
    <t>勐佑镇人民政府</t>
  </si>
  <si>
    <t>雪山镇巨菌草种植加工项目</t>
  </si>
  <si>
    <t>5500001742227431</t>
  </si>
  <si>
    <t>项目计划采取“村党支部＋合作社＋农户”模式，采取农户提供土地，由合作社调供巨菌草种苗并指导农户按照每吨巨菌草种植5亩进行标准化种植巨菌草1203亩。新建肉牛养殖厂房1个1000平方米，青储饲料加工厂购置过磅秤1台、抓机2台、拌合机1台、撒料车1台。</t>
  </si>
  <si>
    <t>20230703</t>
  </si>
  <si>
    <t>20240628</t>
  </si>
  <si>
    <t>种植巨菌草1203亩；新建肉牛养殖厂房1个1000平方米；青储饲料加工厂购置过磅秤1台7，抓机2台，拌合机1台6，撒料车1台。通过项目实施，集体经济不断壮大，农民收不断增加，每年销售收入800万元左右，提供就业岗位20人左右。</t>
  </si>
  <si>
    <t>雪山镇人民政府</t>
  </si>
  <si>
    <t>凤庆县乡村振兴局</t>
  </si>
  <si>
    <t>010101.中央财政衔接推进乡村振兴补助资金（当年新增，巩固拓展脱贫攻坚成果和乡村振兴任务）</t>
  </si>
  <si>
    <t>勐佑镇立平村2023年青储饲草种植加工项目</t>
  </si>
  <si>
    <t>5500001742241699</t>
  </si>
  <si>
    <t>勐佑镇立平</t>
  </si>
  <si>
    <t>项目计划采取“村党支部+合作社+农户”模式，利用原引进正邦集团生猪养殖项目已流转后退还的土地资源，统筹合作社和农户种植皇竹草、巨菌草等饲草800亩，新建钢架青储饲草加工厂房1栋200㎡，建设饲草存储房1栋200㎡、地坪200㎡，购置三缸压块机1台、输送设备1台、分料器1个、15T铡草机1台、称重设备1台、配电箱2个等设备采购安装。</t>
  </si>
  <si>
    <t>20230715</t>
  </si>
  <si>
    <t>种植皇竹草、巨菌草等饲草800亩，新建钢架青储饲草加工厂房1栋200㎡，建设饲草存储房1栋200㎡、地坪200㎡，购置三缸压块机1台、输送设备1台、分料器1个、15T铡草机1台、称重设备1台、配电箱2个等设备采购安装。加工厂建成后，预计每年可加工青储饲草2000吨，每年销售收入80万元左右，所得收益归村集体所有。</t>
  </si>
  <si>
    <t>凤庆县大寺乡2023年中央财政以工代赈项目（茶叶制作车间）</t>
  </si>
  <si>
    <t>5500001690236244</t>
  </si>
  <si>
    <t>大寺乡回龙村</t>
  </si>
  <si>
    <t>新建茶叶制作车间600平方米。</t>
  </si>
  <si>
    <t>20230320</t>
  </si>
  <si>
    <t>20231220</t>
  </si>
  <si>
    <t>新建茶叶制作车间600平方米项目受益1个行政村，共受益236户851人。预计带动当地农村群众务工人数120人。</t>
  </si>
  <si>
    <t>凤庆县发展和改革局</t>
  </si>
  <si>
    <t>010101.中央财政衔接推进乡村振兴补助资金（提前下达，以工代赈任务）</t>
  </si>
  <si>
    <t>凤庆县大寺乡2023年中央财政以工代赈项目（黄精种植）</t>
  </si>
  <si>
    <t>5500001690233602</t>
  </si>
  <si>
    <t>林下黄精种植100亩，每亩3000元。</t>
  </si>
  <si>
    <t>20230116</t>
  </si>
  <si>
    <t>林下黄精种植100亩，项目受益1个行政村，共受益236户851人。预计带动当地农村群众务工人数120人。</t>
  </si>
  <si>
    <t>凤庆县大寺乡2023年中央财政以工代赈项目（茶叶提质增效）</t>
  </si>
  <si>
    <t>5500001690231251</t>
  </si>
  <si>
    <t>茶叶提质增效生态化管理1000亩，每亩400元。</t>
  </si>
  <si>
    <t>叶提质增效生态化管理1000亩，项目受益1个行政村，共受益236户851人。预计带动当地农村群众务工人数120人。</t>
  </si>
  <si>
    <t>凤庆县大寺乡2023年中央财政以工代赈项目（核桃提质增效）</t>
  </si>
  <si>
    <t>5500001690228953</t>
  </si>
  <si>
    <t>核桃提质增效1000亩，每亩300元。</t>
  </si>
  <si>
    <t>核桃提质增效1000亩，项目受益1个行政村，共受益236户851人。预计带动当地农村群众务工人数120人。</t>
  </si>
  <si>
    <t>凤庆县郭大寨乡琼英村茶叶提质增效项目</t>
  </si>
  <si>
    <t>5500001738486102</t>
  </si>
  <si>
    <t>郭大寨乡琼英村</t>
  </si>
  <si>
    <t>茶叶提质增效120亩，建设茶叶初制加工厂房400平方米。</t>
  </si>
  <si>
    <t>20230710</t>
  </si>
  <si>
    <t>产出指标≥100%，促进茶叶产业发展，增加群众收入，提高琼英村人民群众生产生活水平，将脱贫攻坚与乡村振兴有效衔接，促进乡村振兴，受益琼英村234户农户941人。</t>
  </si>
  <si>
    <t>第二批省级财政衔接资金</t>
  </si>
  <si>
    <t>凤庆县2023年欠发达国有林场巩固提升任务项目-特色优势产业发展项目</t>
  </si>
  <si>
    <t>5500001721441938</t>
  </si>
  <si>
    <t>桂花树国有林场下设管护站</t>
  </si>
  <si>
    <t>完成四十八道河管护站黄精种植77亩。</t>
  </si>
  <si>
    <t>20230105</t>
  </si>
  <si>
    <t xml:space="preserve">    进一步巩固拓展脱贫攻坚成果，拓展国有林场经济发展渠道，完成四十八道河管护站黄精种植77亩，不断增强林场自身“造血”功能；改善林场管护条件，切实解决管护人员的实际困难，改善林场职工生产、生活条件，调动管护人员守山护林、“以场为家”的积极性，安心工作。</t>
  </si>
  <si>
    <t>凤庆县林业和草原局</t>
  </si>
  <si>
    <t>010101.中央财政衔接推进乡村振兴补助资金（提前下达，国有欠发达林场任务）</t>
  </si>
  <si>
    <t>新华乡美华村民族团结进步示范村建设项目</t>
  </si>
  <si>
    <t>5500001680834428</t>
  </si>
  <si>
    <t>新华乡美华村</t>
  </si>
  <si>
    <t>1.中草药种植培训及展示厅600平方米，中草药晒场1500平方米；2.滇黄精、山楂等中草药约600亩；3.创建民族团结进步示范户10户。</t>
  </si>
  <si>
    <t>20230301</t>
  </si>
  <si>
    <t>20230731</t>
  </si>
  <si>
    <t>建设中草药晒场 ≥1500平方米；建设中草药种植训练及展示厅≥600平方米；种植滇黄精种植滇黄精；项目受益1063户农户4595人，其中脱贫人口98户360人。</t>
  </si>
  <si>
    <t>凤庆县民族宗教事务局</t>
  </si>
  <si>
    <t>010101.中央财政衔接推进乡村振兴补助资金（提前下达，少数民族发展任务）</t>
  </si>
  <si>
    <t>小湾镇小湾村民族团结进步示范村建设项目</t>
  </si>
  <si>
    <t>5500001680807213</t>
  </si>
  <si>
    <t>小湾镇小湾村</t>
  </si>
  <si>
    <t>新植杨梅2000株，配套新建产业路800米，新建挡墙375m³，创建民族团结进步示范户10户。</t>
  </si>
  <si>
    <t>20230121</t>
  </si>
  <si>
    <t>1.新建产业路800米；新建挡墙375m³；新植杨梅2000株；创建民族团结进步示范户10户；项目受益1个小组60户242人，其中建档立卡贫困户9户37人。</t>
  </si>
  <si>
    <t>勐佑镇勐佑村河西自然村蔬菜基地建设项目</t>
  </si>
  <si>
    <t>5500001721073690</t>
  </si>
  <si>
    <t>勐佑镇勐佑村</t>
  </si>
  <si>
    <t>1.建设蔬菜基地灌溉设施180亩；2.种植蔬菜180亩；3.蔬菜基地路加宽2米并进行硬化；4.配套建设蔬菜基地排水沟渠240米等。</t>
  </si>
  <si>
    <t>20230501</t>
  </si>
  <si>
    <t>建设蔬菜基地灌溉设施180亩，种植蔬菜180亩，蔬菜基地路加宽2米并进行硬化，配套建设蔬菜基地排水沟渠240米，项目受益农户169户633人，其中建档立卡户8户，35人。</t>
  </si>
  <si>
    <t>2023年省级财政衔接推进乡村振兴补助资金（少数民族发展任务）</t>
  </si>
  <si>
    <t>郭大寨邦贵村集体经济建设项目</t>
  </si>
  <si>
    <t>5500001720995927</t>
  </si>
  <si>
    <t>郭大寨乡邦贵村</t>
  </si>
  <si>
    <t>加工房建设150平方米，管理房建设220平方米，配置叶加工设备6台</t>
  </si>
  <si>
    <t>20230411</t>
  </si>
  <si>
    <t>20231210</t>
  </si>
  <si>
    <t>加工房建设150平方米；管理房建设220平方米；茶叶加工设备6台；受益464户 2025人，其中建档立卡户153户633人。</t>
  </si>
  <si>
    <t>鲁史镇团结村集体经济建设项目</t>
  </si>
  <si>
    <t>5500001720956497</t>
  </si>
  <si>
    <t>郭大寨乡团结村</t>
  </si>
  <si>
    <t>建设厂房400平方、生活区200平方、晒场400平方，购买揉茶机等加工设备等</t>
  </si>
  <si>
    <t>20230127</t>
  </si>
  <si>
    <t>厂房400平方米；生活区200平方米；晒场400平方米；受益7个村民小组287户1090人，其中建档立卡户22户95人。</t>
  </si>
  <si>
    <t>腰街彝族乡复兴村后箐自然村彝寨乡村民族文化体验游开发项目</t>
  </si>
  <si>
    <t>5500001757982530</t>
  </si>
  <si>
    <t>腰街彝族乡复兴村</t>
  </si>
  <si>
    <t>以发展复兴村后箐组民族团结示范园为契机，为促进和保护少数民族融合，增加少数民族群众收入，增进民族团结，全面推进乡村振兴，在示范园内种植雁红桃树1700株、梨树100株、樱桃100株、苹果100株。</t>
  </si>
  <si>
    <t>20230816</t>
  </si>
  <si>
    <t>20231020</t>
  </si>
  <si>
    <t>种植雁红桃树1700株、梨树100株、樱桃100株、苹果100株。项目受益1个村39和农户142人。</t>
  </si>
  <si>
    <t>腰街乡人民政府</t>
  </si>
  <si>
    <t>010101.中央财政衔接推进乡村振兴补助资金（当年新增少数民族发展任务）</t>
  </si>
  <si>
    <t>新华乡美华村奴古彝寨乡村民族文化体验游开发项目</t>
  </si>
  <si>
    <t>5500001757974891</t>
  </si>
  <si>
    <t>以奴古彝族传统村落保护为契机，为传承和保护少数民族特色村落，提升少数民族地区产业发展水平，增进民族团结，全面推进乡村振兴，拟对村落内现有产业进行补充完善，种植山楂树830棵，并对产业园进行管护。</t>
  </si>
  <si>
    <t>20230701</t>
  </si>
  <si>
    <t>20231031</t>
  </si>
  <si>
    <t>种植山楂树830棵，项目受益1个村48户农户409人。</t>
  </si>
  <si>
    <t>新华乡沙帽村漾江码头乡村振兴示范点建设项目</t>
  </si>
  <si>
    <t>5500001440799826</t>
  </si>
  <si>
    <t>新华乡沙帽村</t>
  </si>
  <si>
    <t xml:space="preserve">    1、建设码头农特产品加工交易区1个，对原有交易区提升改造，搭建农产品加工交易房10个；农特产品展示交易区120平方米。2、在老街自然村种植热带水果荔枝150亩（3年苗，地径2公分以上），配套生产便道3公里、管理房及仓库300平方米和相关灌溉设施等。3、沙帽码头至老村委会6公里沿线道路种植甜脆李子、番木瓜（3年苗，地径2公分以上）等可开花结果的经济林木。项目建成后形成的资产归村集体所有，通过“党支部+企业+农户"经营合作方式，由企业统一管理运营，吸纳周边农户参与，取得的收益村级部分纳入村集体，进一步发展壮大村集体经济，同时有效带动脱贫地区脱贫群众增收。</t>
  </si>
  <si>
    <t>20230125</t>
  </si>
  <si>
    <t xml:space="preserve">  搭建农产品加工交易房≥10个，新建农特产品展示交易区≥120平方米，新增贫困村农产品销售物流基础设施建设数量个≥1个，种植荔枝≥150亩，带动增加贫困人口就业人数≥35人，企业在贫困地区发展基地数≥1个，种植水果成活率≥95%，带动增加贫困人口收入（总收入）≥35万元，增加村集体经济收入≥10万元，受益贫困人口满意度≥90%，经营主体满意度≥90%。项目受益2个行政村8个自然村924户农户3621人，其中脱贫户265户1018人。</t>
  </si>
  <si>
    <t>010101.中央财政衔接推进乡村振兴补助资金（提前下达，巩固拓展脱贫攻坚成果和乡村振兴任务）</t>
  </si>
  <si>
    <t>新华乡美华村奴古乡村振兴示范点建设项目</t>
  </si>
  <si>
    <t>5500001440954532</t>
  </si>
  <si>
    <t xml:space="preserve">   种植山楂100亩，配套生产通道2.5公里，产业用水工程1件，建设提灌站1座用于生产灌溉，配套管网、蓄水池等；苗药展示体验区600平方米。项目建成后，通过“党支部+合作社+农户"经营合作方式，由合作社统一管理运营，吸纳周边农户参与，取得的收益村级部分纳入村集体，进一步发展壮大村集体经济，同时有效带动脱贫地区脱贫群众增收。</t>
  </si>
  <si>
    <t>20230117</t>
  </si>
  <si>
    <t xml:space="preserve"> 种植山楂≥100亩， 特色民居改造≥48户，有效保护特色村寨1个，建设生产通道≥3.3公里，建设苗药展示体验区≥600平方米，工程设计使用年限≥20年，项目（工程）验收合格率=100%，项目（工程）开工及时率≥95%，项目（工程）完成及时率≥95%，受益人口满意度≥90%，受益贫困人口满意度≥90%。项目受益1个行政村4个自然村556户农户2415人，其中脱贫户49户187人。</t>
  </si>
  <si>
    <t>新华乡美华村黑河乡村振兴示范点建设项目</t>
  </si>
  <si>
    <t>5500001440975009</t>
  </si>
  <si>
    <t xml:space="preserve">    新建农特产品加工交易厂房200平方米；标准化烟区建设200亩（土地整理、育苗基地、灌溉设施配套等）。项目建成后形成的资产归村集体所有，通过“党支部+合作社+农户"经营合作方式，由合作社统一管理运营，吸纳周边农户参与，取得的收益村级部分纳入村集体，进一步发展壮大村集体经济，同时有效带动脱贫地区脱贫群众增收。</t>
  </si>
  <si>
    <t>20230124</t>
  </si>
  <si>
    <t xml:space="preserve">  新建农特产品展示交易区≥200平方米，新增贫困村农产品销售物流基础设施建设数量个≥1个，龙头企业在贫困地区发展基地数≥1个， 贫困地区农民专业合作社数量≥1个，建设标准化烟区≥200亩，改善耕地面积≥200亩，带动增加贫困人口就业人数≥15人，带动增加贫困人口收入（总收入）≥10万元，增加村集体经济收入≥6万元，受益贫困人口满意度≥90%，经营主体满意度≥90%。项目受益3个行政村10个自然村1125户农户4380人，其中脱贫户181户653人。</t>
  </si>
  <si>
    <t>诗礼乡禄丰村列佐和美村庄建设项目</t>
  </si>
  <si>
    <t>5500001440954870</t>
  </si>
  <si>
    <t>诗礼乡禄丰村</t>
  </si>
  <si>
    <t>主动融入澜沧江流域产业发展，依托毗邻黑惠江资源，打造禄丰村列佐安置点和美村庄1个。在诗礼乡禄丰村实施建设工程，具体内容为1.实施养殖小区提质改造，建设规范化养殖小区300平方米，配套粪污处理设施；2.提升安置点人居环境，建设垃圾池1个、污水处理设施1个，配备污水收集管网1千米，改建卫生公厕1座；3.种植适宜的热带经济水果20亩，发展特色产业。</t>
  </si>
  <si>
    <t>20230123</t>
  </si>
  <si>
    <t>进一步提升易地扶贫搬迁点群众的产业发展，增加群众收入。项目受益1个行政村，受益人口162户468人，其中脱贫人口66户273人。</t>
  </si>
  <si>
    <t>凤庆县小湾镇“光伏+林下经济”项目</t>
  </si>
  <si>
    <t>5500001440969590</t>
  </si>
  <si>
    <t>规划实施“光伏+林下经济业”1个，在光伏下补植茶树3万株；升压站周边建设花卉苗圃基地20亩，并配套滴灌设施；补植柠檬500株、芒果树500株。</t>
  </si>
  <si>
    <t>20230120</t>
  </si>
  <si>
    <t>提高土地利用率，增加群众收入和村集体经济收入。项目受益1个行政村，受益人口362户1268人，其中脱贫人口56户180人。</t>
  </si>
  <si>
    <t>凤庆县2023年脱贫人口小额信贷项目（第一批）</t>
  </si>
  <si>
    <t>5500001440802817</t>
  </si>
  <si>
    <t>凤庆县13个乡镇</t>
  </si>
  <si>
    <t>计划新增当年小额信货规模3600万元和原货款余额年度利息（2020年货款贴息570万元，2021年货款贴息130万元，2022年货款贴息157万元，2023年计划货款贴息133万元）,其中中央财政衔接资金安排496万元。</t>
  </si>
  <si>
    <t>20230113</t>
  </si>
  <si>
    <t>及时足额发放贴息资金，促进贷款农户产业发展能力不断提高。项目受益全县13个乡镇187个行政村脱贫不稳定户、边缘易致贫户、其他农村低收入群体、边缘户2460户8610人。</t>
  </si>
  <si>
    <t>凤庆县2023年脱贫人口小额信贷项目（第二批）</t>
  </si>
  <si>
    <t>5500001721046900</t>
  </si>
  <si>
    <t>计划新增当年小额信货规模3600万元和原货款余额年度利息（2020年货款贴息570万元，2021年货款贴息130万元，2022年货款贴息157万元，2023年计划货款贴息133万元）,其中省级财政衔接资金安排497万元。</t>
  </si>
  <si>
    <t>20230330</t>
  </si>
  <si>
    <t>及时足额发放贴息资金，促进贷款农户产业发展能力不断提高。项目受益全县13个乡镇187个行政村脱贫不稳定户、边缘易致贫户、其他农村低收入群体、边缘户2465户8632人。</t>
  </si>
  <si>
    <t>2023年省级财政衔接推进乡村振兴补助资金（巩固拓展脱贫攻坚成果和乡村振兴任务）</t>
  </si>
  <si>
    <t>凤庆县2023年度新增脱贫人口小额信贷贴息补助（第三批）</t>
  </si>
  <si>
    <t>5500001648605316</t>
  </si>
  <si>
    <t>安排2023年度脱贫人口小额信贷贴息资金11万元，主要用于2023年新增贷款部分贴息。</t>
  </si>
  <si>
    <t>20230930</t>
  </si>
  <si>
    <t>预计发放脱贫人口小额贷款235万元，补助贴息资金11万元，项目受益脱贫人口和监测对象47户以上。</t>
  </si>
  <si>
    <t>凤庆县2023年度新增脱贫人口小额信贷贴息补助（第四批）</t>
  </si>
  <si>
    <t>5500001753294194</t>
  </si>
  <si>
    <t>安排2023年度脱贫人口小额信贷贴息资金17万元，主要用于2023年新增贷款部分贴息。</t>
  </si>
  <si>
    <t>20230705</t>
  </si>
  <si>
    <t>预计发放脱贫人口小额贷款350万元，补助贴息资金17万元，项目受益脱贫人口和监测对象70户以上。</t>
  </si>
  <si>
    <t>第三批省级财政衔接资金</t>
  </si>
  <si>
    <t>凤庆县诗礼乡孔兴村2023年青储饲料加工厂建设项目</t>
  </si>
  <si>
    <t>5500001757105529</t>
  </si>
  <si>
    <t>孔兴村</t>
  </si>
  <si>
    <t>项目计划采取“村党支部+合作社+农户”模式，在孔兴村建设青储饲料加工厂房车间1个。1.厂房建设。新建加工车间1个，面积不少于500平方米；2.仓储建设。建设仓储厂房1座，面积200平方米，配套厂区内硬化等；3.设备购置。购置三缸压块机2台、输送设备2台、分料器2个、铡草机2台、称重设备2台、配电箱2个、发酵拌料设备、流水包装设备等设施设备；4.附属设施配套。配套架设青储饲草加工厂生产用电和用水、进场道路硬化建设等。</t>
  </si>
  <si>
    <t>项目建成，可以有效带动地方种养殖产业的发展，通过以党组织+合作社+企业+基地+农户的利益联结方式，群众通过土地入股生产参股等形式加入合作社，项目运营收益后，所得收益由孔兴村村集体和运营企业（合作社）安装比例分成，壮大村集体经济不少于5万元；群众可获得种养殖收益和股份分成收益，参与农户增收5000元以上(每户）。项目覆盖鲁史镇金鸡村、凤凰村、诗礼乡孔兴村、永复村、清华村、诗礼村6个村。</t>
  </si>
  <si>
    <t>腰街彝族乡2023年沿江片区热带水果种植项目</t>
  </si>
  <si>
    <t>5500001753707696</t>
  </si>
  <si>
    <t>开明村、复兴村</t>
  </si>
  <si>
    <t>项目计划以“党组织+合作社+公司+农户”模式实施，财政补助资金作为发展村集体经济资本金，由村集体经济组织与合作社合作经营。共计划种植沿江片区热带水果1600亩（其中：第一期计划种植600亩，第二期计划种植1000亩），第一期：种植杨梅等热带水果600亩，具体为集中种植100亩，合作社分散种植500亩。配套建设管理用房100平方米，灌溉管网6公里，蓄水池7个（25立方）。</t>
  </si>
  <si>
    <t>20230713</t>
  </si>
  <si>
    <t>热带水果种植≥600亩，新建管理用房≥100平方米）、灌溉管网≥6公里，蓄水池≥7个（25立方）受益贫困人口满意度≥90%。项目受益2个行政村20个自然村22个村民小组920户农户3676人，其中脱贫户633户2580人，易地扶贫搬迁安置区农户65户262人。</t>
  </si>
  <si>
    <t>小湾镇漫湾库区沿江示范带产业提升项目</t>
  </si>
  <si>
    <t>5500001743906958</t>
  </si>
  <si>
    <t>桂花村、春光村、马街村</t>
  </si>
  <si>
    <t>项目采取“村党总支部+合作社+大户+农户”的模式实施，财政补助资金作为发展村集体经济资本金，由村集体经济组织与合作社合作经营。计划在沿江种植热带经济林果1120亩，其中合作社大户种植420亩热带经济林果+农作物；合作社带动325户1297人种植700亩热带经济林果+农作物。（一）合作社大户种植热带经济林果420亩，并在果园下套种农作物（黄豆、豌豆、蚕豆、红花）420亩。（二）合作社带动325户1297人种植热带经济林果700亩，并在果园下套种农作物（黄豆、豌豆、蚕豆、红花）700亩。</t>
  </si>
  <si>
    <t>（一）产出指标。1.数量指标：种植热带经济林果数量≥1120亩，2.质量指标：种植成活率≥95%，3.时效指标：项目按期完成率≥95%，4.成本指标：项目投资≥278万元。
（二）效益指标。1.经济效益指标：（1）增加贫困人口务工收入≥10.8万元，（2）增加村集体经济收入≥21万元，（3）增加片区群众收入≥200万元。2.社会效益指标：带动增加贫困人口就业人数≥12人。3.生态效益指标：澜沧江沿岸增绿≥1120亩。4.可持续影响指标：项目可投产年限≥9年。
（三）满意度指标。服务对象满意度指标：（1）受益群众满意度≥90%；（2）受益贫困人口满意度≥90%。</t>
  </si>
  <si>
    <t>洛党镇和德村产业基地建设集体经济项目</t>
  </si>
  <si>
    <t>5500001755658052</t>
  </si>
  <si>
    <t>1.滇橄榄育苗点：①场地平整10亩；②管理用房建设60平方米；③667平方米育苗大棚建设；④遮阳设施9亩；⑤主管线安装800米、不锈钢水箱2座、喷灌设施及用电设施配套；⑥产业道路建设400米；⑦苗床6670平方米、防护围栏600米；⑧土质提升、作业用具、抽水设备配套；⑨花卉苗圃种植600平方米。2.滇黄精产业种植300亩。3.有机茶园建设：①茶园提质改造500亩；②诱虫灯安装20盏；③20方水池建设、DN50钢管安装1500米、40方取水坝建设。4.天然蚕丝被加工作坊建设：抽丝机、手工加工设备5套及产品展示柜一组。5.人员从业技能培训140人次。</t>
  </si>
  <si>
    <t xml:space="preserve">（1）滇橄榄育苗种植15亩及以上。（2）建设育苗大棚667平方米及以上。（3）管理用房建设60平方米及以上。（4）产业道路建设600米及以上。（5）花卉苗圃种植600平方米及以上。（6）滇黄精产业种植300亩及以上。（7）诱虫灯安装20盏及以上。（8）管道安装1500米及以上。（9）建设后验收合格率100%。（10）项目完工及时率100%。（11）设施使用年限20年及以上。（12）受益人口满意度90%及以上。项目受益1个行政村2个自然村8个村民小组，325户农户1380人，其中脱贫户120户481人。
</t>
  </si>
  <si>
    <t>洛党镇大兴村红色富民农作物秸秆回收利用氨化饲料加工生产线建设项目</t>
  </si>
  <si>
    <t>5500001755699682</t>
  </si>
  <si>
    <t>大兴村</t>
  </si>
  <si>
    <t xml:space="preserve">建设“党支部+公司+基地+农户”模式的带动发展项目1个，补助50万元，主要用于氨化饲料加工生产线建设，补助资金形成资产归大兴村集体所有，用于增加村集体经济。
</t>
  </si>
  <si>
    <t>20231030</t>
  </si>
  <si>
    <t>建设“党支部+公司+基地+农户”模式的带动发展项目1个，补助50万元，形成资产归大兴村集体所有，增加村集体经济。项目受益1个行政村4个自然村，17个村民小组，1026户农户4220人，其中脱贫户88户339人。</t>
  </si>
  <si>
    <t>凤庆县滇红茶优质核心原料基地创建项目</t>
  </si>
  <si>
    <t>5500001440970011</t>
  </si>
  <si>
    <t>大寺乡6个村</t>
  </si>
  <si>
    <t>按区域按照“雨林联盟”认证，“绿色”“有机”产品基地认证”的标准建设，种植覆荫苗木樱桃等3万株，绿肥植物白三叶、紫花苜蓿等1万亩；配套建设灌溉（50m³）蓄水池4个，（25m³）蓄水池4个，配备PE63主管20km，PE20支管30km；茶园环境数据采集监测仪器6套，农户污水处理设施配套200套；中部片区茶叶加工规范化生产车间1500㎡，配备标准化茶叶加工生产设备；平河村扶持4家茶企进行茶旅融合开发，用于生产加工体验；淘金塘片区新建茶文化体验中心1处，包含茶叶生产加工1000㎡；建设茶园鲜叶收购、观测点乡茶园1个；双龙村1个；河顺村大石房1个、淘金塘2个、平河村2个；新建采摘步道12km，修复20km。</t>
  </si>
  <si>
    <t>滇红茶核心原料示范基地项目建成后，基地茶叶质量和产量大幅提升，进一步打响滇红优质核心原料基地品牌；项目采取“企业+合作社+农户”的方式运营，由合作社组织农户按要求进行管理采摘，企业高于市场价收购认领片区茶叶，农户亩均约可增收300元，项目受益6个行政村1925户5986人，其中脱贫人口216户658人，共计增收约200万元。受益人口满意度≥90%以上；合作社根据鲜叶收购量跟企业按比例分红，用于壮大村集体经济，集体经济每个村每年增收10万元以上。</t>
  </si>
  <si>
    <t>凤庆县地方产业发展服务中心</t>
  </si>
  <si>
    <t>大寺乡河顺村农产品销售点建设项目</t>
  </si>
  <si>
    <t>5500001440794892</t>
  </si>
  <si>
    <t>大寺乡河顺村</t>
  </si>
  <si>
    <t xml:space="preserve">在澜沧江桥头新建农产品交易点2个，占地50㎡，农产品销售长廊一条10m；配套垃圾桶、架设饮用水、用电设施；种植花卉、荞麦等作物3亩，沿线种植热带水果大树木瓜400棵。
</t>
  </si>
  <si>
    <t>项目建成后，受益1个行政村3小组农户52户189人，其中脱贫人口12户43人，受益人口满意度≥90%以上。</t>
  </si>
  <si>
    <t>三岔河镇康明村康家丫口乡村振兴示范点建设项目</t>
  </si>
  <si>
    <t>5500001440714837</t>
  </si>
  <si>
    <t>三岔河镇康明村</t>
  </si>
  <si>
    <t>对现有100亩冬桃进行巩固提升管理，并补种冬桃、樱桃等果树2000棵，规划建设采摘体验果园；规划种植草果40亩；以脱贫户和监测户为主，扶持培育20—30户庭院经济示范户，以奖代补发展树头菜、高山杜鹃等特色蔬菜及花卉；配套建设产业路1.5公里；新建25平方米标准公厕1间；建设步道1.8公里并配套完善设施。</t>
  </si>
  <si>
    <t>预计实现村集体经济年增收1.8万元、农户户均增收1200元，受益贫困人口满意度≥90%，项目受益辐射3个自然村217户农户872人，其中脱贫户18户75人。</t>
  </si>
  <si>
    <t>凤庆县2023年财政衔接资金补助茶叶产业建设项目</t>
  </si>
  <si>
    <t>5500001648658331</t>
  </si>
  <si>
    <t>凤庆县大寺乡等4个乡镇</t>
  </si>
  <si>
    <t>项目计划通过“村集体+龙头企业+初制所+基地+农户”的经营合作方式，扶持培育茶叶市场主体1-3家，实现“个转企、小升规、规改股”的目标，着力培育市场主体，推进茶叶产业发展，村集体经不断壮大，带动农民持续增加。项目建成后形成的资产归村集体所有，由企业管理运营，吸纳周边农户参与，取得的收益纳入村集体，优先用于脱贫群众增收。</t>
  </si>
  <si>
    <t>发展壮大茶叶企业，提高企业的加工能力和附加值，扩大茶叶原料收购数量及价格，增加茶农收入。项目覆盖全县13个乡镇，其中受益脱贫户698户2689人。</t>
  </si>
  <si>
    <t>凤庆县2023年财政衔接资金烤烟产业发展项目</t>
  </si>
  <si>
    <t>5500001648641683</t>
  </si>
  <si>
    <t>诗礼乡、新华乡、鲁史镇、小湾镇、腰街乡、大寺乡、郭大寨乡、营盘镇、三岔河镇、洛党镇等10个乡镇</t>
  </si>
  <si>
    <t>一是对10个种烟乡镇2023年烟区道路修复进行补助；二是对鲁史镇除外的种烟乡镇120座果蔬烘干机烤房续建进行补助；三是对诗礼乡、新华乡、鲁史镇、小湾镇、腰街乡、大寺乡、郭大寨乡7个乡镇278座新能源烤房炉体更换进行补助；四是对10个种烟乡镇716座老旧烤房进行维修补助；五是对营盘镇、小湾镇购置220台燃烧机进行补助。</t>
  </si>
  <si>
    <t>发展、巩固烤烟种植面积1万亩，并降低烤烟成本，实现群众增收致富。项目受益10个乡镇68个行政村210个村民小组2236户农户8941人，其中脱贫不稳定户、边缘易致贫户、其他农村低收入群体1108户4428人。</t>
  </si>
  <si>
    <t>凤庆县核桃茶叶中药材检测设备采购项目</t>
  </si>
  <si>
    <t>5500001648659891</t>
  </si>
  <si>
    <t>凤庆县凤山镇</t>
  </si>
  <si>
    <t>项目计划采购核桃、茶叶产品及中药材的检验检测仪器设备1套。项目建成后将服务于凤庆县整个核桃、茶叶产业和中药材的产品研发及检验检测，同时兼顾科研用途及绿色食品认证，进一步延伸核桃、茶叶、中药材的产业链，通过市场主体的有效带动，切实增加群众收入。</t>
  </si>
  <si>
    <t>采购核桃、茶叶产品及中药材的检验检测仪器设备1套，进一步延伸核桃、茶叶、中药材的产业链，通过市场主体的有效带动，切实增加群众收入。项目覆盖全县13个乡镇，其中受益脱贫户1365户4365人。</t>
  </si>
  <si>
    <t>云南木本油料（核桃）全产业链创新研究院</t>
  </si>
  <si>
    <t>凤庆县营盘镇甘蔗加工机械化推动建设项目</t>
  </si>
  <si>
    <t>5500001648663396</t>
  </si>
  <si>
    <t>营盘村、大乃坝村</t>
  </si>
  <si>
    <t>项目计划在营盘村、大乃坝村新建甘蔗剥叶加工站2个，建设厂房500平方米，道路硬化500米，购置上甘蔗机2台、剥叶机2套、蔗叶打包机2台、降压器1台、地磅秤2台，配套建设相关附属设施。项目建成后形成的资产归村集体所有，以“村党组织+村集体合作社+企业+甘蔗基地+加工站+种蔗农户”的模式，通过企业承租的合作方式将取得的收益全部纳入村集体，主要用于村级社会公共事业和产业发展、突发事故致贫帮扶等。依托甘蔗基地联结周边种蔗农户，建立合作机制，同时为周边农户提供就业岗位，带动农户增收。</t>
  </si>
  <si>
    <t>新建甘蔗剥叶加工站2个，建设厂房500平方米，道路硬化500米，购置上甘蔗机2台、剥叶机2套、蔗叶打包机2台、降压器1台、地磅秤2台，提升甘蔗产业的机械化率，降低生产成本，提高蔗农收入。项目受益2个行政村2373户9334人，其中脱贫户及“三类人员”110户402人。</t>
  </si>
  <si>
    <t>郭大寨乡邦贵村小光山林下中草药种植示范基地建设项目</t>
  </si>
  <si>
    <t>5500001648652969</t>
  </si>
  <si>
    <t>种植中药材200亩，需整理土地200亩并配套有机肥及苗木，建设水池800立方米，管线10公里，产业道路硬化4500平方米。</t>
  </si>
  <si>
    <t>林下中草药种植示范基地建设数量≥200亩，生产条件中草药产量≥500吨，新增和改善灌溉面积≥200亩，受益贫困人口满意度≥90%。项目受益1个行政村5个自然村189户农户796人，其中脱贫户44户172人</t>
  </si>
  <si>
    <t>凤山镇东山村凤尾苗扫帚加工车间建设项目</t>
  </si>
  <si>
    <t>5500001648617262</t>
  </si>
  <si>
    <t>凤山镇东山村</t>
  </si>
  <si>
    <t>新建集加工、仓储为一体的凤尾苗加工车间1个800平方米。</t>
  </si>
  <si>
    <t>建设加工车间≥800平方米，项目受益1个村6个自然村512户2156人，其中脱贫户41户156人。</t>
  </si>
  <si>
    <t>凤山镇安石村滇红茶生产示范基地建设项目</t>
  </si>
  <si>
    <t>5500001440779862</t>
  </si>
  <si>
    <t>凤山镇安石村</t>
  </si>
  <si>
    <t>总建筑面积11569.56平方米，其中生产线厂房建筑面积1184.28平方米，新建 CTC 茶厂7996.06平方米，新建滇红茶产品展示区489.6平方米，新建仓库等1074.86平方米，新建设备用房851.76平方米。</t>
  </si>
  <si>
    <t>建设厂房11569.56平方米，项目受益1个行政村 4个自然村 810户3338人， 其 中脱贫户 69户204人。</t>
  </si>
  <si>
    <t>腰街彝族乡2023年安平片区乡村振兴示范点“产业振兴”项目</t>
  </si>
  <si>
    <t>5500001440726440</t>
  </si>
  <si>
    <t>腰街乡6个村</t>
  </si>
  <si>
    <t>1.腰街乡肉牛养殖项目：改建厂房300平方米、成品仓库300平方米、管理用房200平方米（包含成品检测实验室及设备）；推进饲草改良种植巨菌草500亩，通过市场需求带动全乡群众种植巨菌草、皇竹草等饲草5000亩；购置大型青贮饲料切碎机1套、大型打包机1套、地磅秤1套、将部分养殖场厂房改造成能繁母牛产房共400平方米，拓展整合管理房、水电等资源，配备相关附属设施；                                                            2.复兴“产业振兴”示范园：新建茶叶加工房1间60平方米，修缮鱼塘1个100平方米，改建钢架结构牛场管理房1间60平方米，配套硬化产业道路1公里，果园道路170米；
3.彝乡农特产品交易站：新建泡核桃初加工区300平方米、茶叶交易区300平方米、烤烟分拣区200平方米。</t>
  </si>
  <si>
    <t>改建厂房≥300平方米、成品仓库≥300平方米、管理用房≥200平方米（包含成品检测实验室及设备）、种植巨菌草≥500亩、购置大型青贮饲料切碎机≥1套、大型打包机≥1套、地磅秤≥1套、改造能繁母牛产房≥400平方米、创建民族团结进步示范户≥10户、复兴“产业振兴”示范园≥1座，受益贫困人口满意度≥90%。项目受益6个行政村49个自然村2665户农户9115人，其中脱贫户1496户5858人。</t>
  </si>
  <si>
    <t>凤山镇落星村乐仙自然村乡村振兴示范点建设项目</t>
  </si>
  <si>
    <t>5500001440961060</t>
  </si>
  <si>
    <t>凤山镇落星村</t>
  </si>
  <si>
    <t>新建苗圃大棚800平方米，配套建设管理房1间，培育苗木10000株，完善供水等配套设施；采取以奖代补模式在高家自然村动员农户补植樱桃大苗；开挖高家片区产业路0.9公里，实施产业路硬化1000米；采取以奖代补模式发展庭院经济，发展庭院茶花、茶花杜鹃、桂花等花卉种植100户；种植树头菜5000株；在落星村大跌水新建取水坝1个，架设DN100镀锌管4公里。</t>
  </si>
  <si>
    <t>建设苗圃基地≥800平方米，产业路开挖≥0.9公里，产业路硬化≥1公里，发展庭院经济≥100户，安装DN100镀锌管≥4公里，项目受益1个村7个自然村686户29216人，其中脱贫户63户203人。</t>
  </si>
  <si>
    <t>凤庆县雪山镇新民村三家村自然村乡村振兴示范点建设项目</t>
  </si>
  <si>
    <t>5500001440785009</t>
  </si>
  <si>
    <t>雪山镇新民村</t>
  </si>
  <si>
    <t>依托新民村4200株古核桃资源优势，建设核桃、茶叶等农产品加工展销为一体的加工交易中心1个，配套建设公厕1座，农产品晾晒场1000平方米，产业道路170米。新民建成后通过组织举行“我在雪山有核桃”认养项目，引入企业（合作社）发展种养结合的休闲农业，实现一二三产联动发展，开启创意农业、智慧农业、观光农业为核心的产业振兴融合农旅、文旅新模式，通过党组织引领、企业（合作社）带动、农户参与及土地入股等，以古核桃树认养、核桃宴、婚纱摄影为主题的活动，直接带动三家村97户406人（脱贫人口监测对象27户105人）实现核桃收稳步增长，辐射带动全村核桃产业增值，实现村集体、企业（合作社）、农户多方收益，同时每年可解决5人长期务工及50人以上的短期务工。</t>
  </si>
  <si>
    <t>发展乡村旅游1个，建设核桃、茶叶等农产品加工展销为一体的加工交易中心1个，配套建设公厕1座，农产品晾晒场1000平方米，产业道路170米，拓宽群众的就业渠道和发展地方特色产业，增加群众收入和村集体收入。项目受益1个行政村97户406人（脱贫人口监测对象27户105人）</t>
  </si>
  <si>
    <t>凤庆县洛党镇荣上村荣上自然村乡村振兴示范点续建项目</t>
  </si>
  <si>
    <t>5500001441309579</t>
  </si>
  <si>
    <t>洛党镇荣上村</t>
  </si>
  <si>
    <t>1.青梅种植200亩；2.花魔芋种植180亩；3.新建存储仓库及管理用房共925平方米；4.建设田园步道493.75平方米。</t>
  </si>
  <si>
    <t>20230310</t>
  </si>
  <si>
    <t>20230920</t>
  </si>
  <si>
    <t>青梅种植200亩，花魔芋种植180亩，新建存储仓库及管理用房共925平方米，田园步道493.75平方米，拓宽群众的就业渠道和发展地方特色产业，增加群众收入和村集体收入。项目受益1个行政村3个自然村284户农户1184人，其中脱贫户79户292人。</t>
  </si>
  <si>
    <t>凤庆县非遗+庭院经济建设项目</t>
  </si>
  <si>
    <t>5500001440975862</t>
  </si>
  <si>
    <t>凤山镇、新华乡、诗礼乡、三岔河镇</t>
  </si>
  <si>
    <t>1.在凤山镇范围内建设一个集苗绣制作原料、展览设备、相关器物设备等宣传展示和文创产品展示点的“苗绣传承工作室。2.在新华乡、诗礼乡、三岔河镇，遴选3名苗绣非遗传承人，以户为单位，建成3个集技艺传习、交流学习、苗绣产品开发于一体的家庭非遗作坊。3.采取以奖代补方式，对“苗绣传承工作室”或苗绣家庭作坊做得好的示范点进行奖励补助。</t>
  </si>
  <si>
    <t>通过苗绣传承工作室，以点带面，开展苗绣“师带徒”技艺传承培训、苗绣产品开发。以庭院经济为辐射，带动周边苗族村民参与到苗绣产业中，与乡村旅游紧密结合，加大苗绣系列、茶叶包装、核桃包装产品旅游伴手礼开发，带动凤山镇不低于30户100人从事苗绣产品和文创产品开发，实现产业增效农民增收。通过家庭作坊试点建设，在新华、诗礼、三岔河三个乡镇分别带动不低于300人的苗族群众参与到苗绣产业中，促进庭院经济发展，助推乡村振兴。</t>
  </si>
  <si>
    <t>凤庆县文旅局</t>
  </si>
  <si>
    <t>2023年凤庆县生产障碍耕地治理项目</t>
  </si>
  <si>
    <t>5500001441289847</t>
  </si>
  <si>
    <t>凤山镇、勐佑镇、诗礼乡、新华乡、郭大寨乡、雪山镇6个乡镇</t>
  </si>
  <si>
    <t>实施范围：总面积7970.69亩，其中：安全利用类6789.64亩；凤山镇599.64亩，勐佑镇250.31亩，诗礼乡556.02亩，新华乡289.8亩，郭大寨乡4908.96亩，雪山镇184.91亩；严格管控类凤山镇2.91亩，郭大寨乡1178.14亩，在安全利用区开展微生物菌剂+有机肥联合修复技术模式实施区域面6404.45亩；开展有机肥修复技术模式385.19亩，在严格管控区开展土壤调理剂+叶面阻控剂修复技术模式1181.05亩；试验示范区试验面积18亩，分别在安全利用和严格管控类耕地上开展安全利用修复技术模式验证；土壤和农产品各80个。其中：安全利用区68个，严格管控区12个；完成生产障碍耕地治理技术培训7次，包括1次县级培训，6次村级培训；有机肥、微生物菌剂、土壤调理剂、叶面阻控剂分批次采集，每种采集3个共采集12个样品；灌溉水18个点位，每个点位测定2次样品，共36个样品。</t>
  </si>
  <si>
    <t>20230401</t>
  </si>
  <si>
    <t>20240630</t>
  </si>
  <si>
    <t>2023年凤庆县生产障碍耕地治理项目在凤山镇、勐佑镇、诗礼乡、新华乡、郭大寨乡、雪山镇6个乡镇实施7970.69亩，探索可复制、可推广、适宜当地土壤污染特征和农业生产实际的受污染耕地安全利用与治理修复技术模式，实施风险管控、分类别分作物分阶段实施受污染耕地安全利用工作，改善土壤环境治理，保障农产品质量安全，是践行习近平总书记重要指示精神，贯彻落实“土十条”和《中华人民共和国土壤污染防治法》等重要任务的体现，全县受污染耕地安全利用率达80%，污染地块安全利用率不低于90%，让群众吃得放心，住得安心，受益贫困人口满意度≥90%。项目受益20个行政村228户农户1887人，其中脱贫户181户724人。</t>
  </si>
  <si>
    <t>凤庆县农业农村局</t>
  </si>
  <si>
    <t>010107.耕地建设与利用资金（支持高标准农田建设、耕地质量提升部分）临财农发〔2023〕58号</t>
  </si>
  <si>
    <t>凤庆县2023年第三次全国土壤普查工作项目</t>
  </si>
  <si>
    <t>5500001440788324</t>
  </si>
  <si>
    <t>完成采样点校核2616个；完成样品流转制备2616个；确保县级运行管理保障工作；完成外业调查采样785个。</t>
  </si>
  <si>
    <t>20251230</t>
  </si>
  <si>
    <t>完成采样点校核2616个；完成样品流转制备2616个；确保县级运行管理保障工作；完成外业调查采样785个。通过对土壤样品进行分析，针对性研究适宜我县土壤耕作的水肥条件，切实提升土壤质量。</t>
  </si>
  <si>
    <t>凤庆县第三次全国土壤普查领导小组办公室</t>
  </si>
  <si>
    <t>凤庆县2022-2023年度冬种油菜扩种项目</t>
  </si>
  <si>
    <t>5500001440781322</t>
  </si>
  <si>
    <t>凤山镇、鲁史镇、小湾镇、营盘镇、勐佑镇、雪山镇、诗礼乡、新华彝族苗族乡、大寺乡、腰街彝族乡、郭大寨乡、三岔河镇、洛党镇</t>
  </si>
  <si>
    <t>实施2022-2023年油菜扩种面积1.6万亩。</t>
  </si>
  <si>
    <t>油菜扩种面积=1.6万亩，油菜扩种面积肥料发放=23.9733公斤/亩，油菜扩种面积良种推广率=100%，油菜扩种完成时限=2023年5月初，油菜扩种购买肥料投入=67.12元/亩,化肥减量使用≤3 %，油菜扩种受益乡镇数&gt;=13个，辐射带动发展农户&gt;=2743户，油菜扩种农户满意度&gt;=85%。</t>
  </si>
  <si>
    <t>010103.粮油生产保障资金（支持粮油等重点作物绿色高产高效部分）临财农发（2023）58号</t>
  </si>
  <si>
    <t>2023年大豆玉米带状复合种植项目</t>
  </si>
  <si>
    <t>5500001440709432</t>
  </si>
  <si>
    <t>实施2022-2023年大豆玉米带状复合种植面积1万亩。</t>
  </si>
  <si>
    <t>150元/亩</t>
  </si>
  <si>
    <t>推广大豆玉米带状复合种植面积=1万亩，大豆玉米带状复合种植肥料发放=145吨，大豆玉米带状复合种植推广率=100% ，大豆玉米带状复合种植完成时限=2023年11月上旬，大豆玉米带状复合种植购买肥料投入=47.85元/亩，化肥减量使用&gt;=3%，大豆玉米带状复合种植受益乡镇数&gt;=13个，现场观摩人数&gt;=200人，大豆玉米带状复合种农户满意度&gt;=85%。</t>
  </si>
  <si>
    <t>凤庆县2023年基层农技推广体系改革建设项目（产业服务·人才培养）</t>
  </si>
  <si>
    <t>5500001440966307</t>
  </si>
  <si>
    <t>5个乡镇</t>
  </si>
  <si>
    <t>计划在全县遴选101名基层农技人员参加5天以上异地脱产培训；建设3个农业科技示范展示基地；遴选培育3个农业科技示范主体；公开选拔聘用特聘农技员（动物防疫专员）5名；依托农业科技示范基地开展年度主推技术展示示范活动6场次。</t>
  </si>
  <si>
    <t>在全县遴选101名基层农技人员参加5天以上异地脱产培训；建设3个农业科技示范展示基地；遴选培育3个农业科技示范主体；公开选拔聘用特聘农技员（动物防疫专员）5名；依托农业科技示范基地开展年度主推技术展示示范活动6场次，农业主推技术到位率达95%以上。</t>
  </si>
  <si>
    <t>010105.农业经营主体能力提升资金（支持高素质农民培育、基层农技推广体系改革与建设部分）临财农发〔2023〕66号</t>
  </si>
  <si>
    <t>凤庆县2023年高素质农民培育工作项目（产业服务·人才培养）</t>
  </si>
  <si>
    <t>5500001440785970</t>
  </si>
  <si>
    <t>培育高素质农民300人，其中：产业带头人100人，种植专业100人，养殖专业100人。</t>
  </si>
  <si>
    <t>培育高素质农民300人，培训学员满意度达85%，生态知晓率达95%，工资性收入增长10%，带动就业1500人。</t>
  </si>
  <si>
    <t>凤庆县2023年新型经营主体培训（合作社）</t>
  </si>
  <si>
    <t>5500001440801602</t>
  </si>
  <si>
    <t>凤山镇、洛党镇、勐佑镇、营盘镇</t>
  </si>
  <si>
    <t>扶持4个合作社。</t>
  </si>
  <si>
    <t>每个合作社补助4万元，合计16万元。</t>
  </si>
  <si>
    <t>通过完成扶持4个合作社改善生产经营硬件设施。</t>
  </si>
  <si>
    <t>凤庆县农业农村服务中心</t>
  </si>
  <si>
    <t>凤庆县2023年中央粮油生产保障资金-小麦“一喷三防”项目</t>
  </si>
  <si>
    <t>5500001440723113</t>
  </si>
  <si>
    <t>全县13个乡镇</t>
  </si>
  <si>
    <t xml:space="preserve"> 完成小麦“一喷三防”面积3.6万亩</t>
  </si>
  <si>
    <t>每亩补助资金15元</t>
  </si>
  <si>
    <t>20230712</t>
  </si>
  <si>
    <t>完成小麦“一喷三防”面积3.6万亩，项目受益13个乡镇78个村，有效防控小麦病虫害，切实提高油菜产量。</t>
  </si>
  <si>
    <t xml:space="preserve">010103.粮油生产保障资金（支持粮油等重点作物绿色高产高效部分）临财农发（2023）64号 </t>
  </si>
  <si>
    <t>凤庆县2023年水稻集中育秧示范建设项目</t>
  </si>
  <si>
    <t>5500001440778522</t>
  </si>
  <si>
    <t>营盘镇营盘村忙甫育苗基地</t>
  </si>
  <si>
    <t>创建50亩水稻集中育秧示范基地，以机械化育插（抛）秧技术为主，做到稀播匀播、播全苗、苗齐苗壮，实现省工省种、增产增效。</t>
  </si>
  <si>
    <t>实施水稻集中育秧项目综合利用后，首年可产生净利润约6.95万元（育苗基地建成投产后，可重复使用，每年仅需投入低值易耗品及人工成本。扣除折旧成本，效益将大幅增加）</t>
  </si>
  <si>
    <t>凤庆县农业农村投资开发有限公司</t>
  </si>
  <si>
    <t>凤庆县2023年乡村振兴“百千万工程”精品示范村项目</t>
  </si>
  <si>
    <t>5500001646494366</t>
  </si>
  <si>
    <t>小湾镇、凤山镇、勐佑镇</t>
  </si>
  <si>
    <t>在小湾镇、凤山镇、勐佑镇建设形成村级集体经济、新型经营主体和农户同频共振、互动双赢的紧密联合体3个村，实现一二三产业融合发展。</t>
  </si>
  <si>
    <t>通过休闲农业发展实现产业帮带。推进农村土地集约化经营，优先安排农户务工就业；发展休闲农业，订单收购农户农产品，带动农户稳定增加产业收入</t>
  </si>
  <si>
    <t>省级农业发展资金临财农发〔2023〕20号</t>
  </si>
  <si>
    <t>2023年省级农业发展—粮食生产（2023年大豆玉米带状复合种植项目）</t>
  </si>
  <si>
    <t>5500001441304539</t>
  </si>
  <si>
    <t>十三个乡镇</t>
  </si>
  <si>
    <t>2023年大豆玉米带状复合种植面积10000亩，具体按 13 个乡镇规划实施，其中：鲁史镇 1000 亩；小湾镇 1000亩；营盘镇 1500 亩；勐佑镇 1000 亩；洛党镇 1000 亩；诗礼乡 1000 亩；新华乡 1000 亩；大寺乡 500 亩；郭大寨乡 500 亩；雪山镇 500 亩;凤山镇 200 亩；三岔河镇 500 亩；腰街乡 300 亩。</t>
  </si>
  <si>
    <t>通过项目实施，大豆玉米带状复合种植推广率达100%，化肥减量使用小于3%，大豆玉米带状复合种农户满意度达85%以上</t>
  </si>
  <si>
    <t>2023年省级农业发展—粮食生产（2023年水稻旱作项目）</t>
  </si>
  <si>
    <t>5500001440796359</t>
  </si>
  <si>
    <t>勐佑镇、鲁史镇、营盘镇、大寺乡、小湾镇、洛党镇、雪山镇</t>
  </si>
  <si>
    <t>2023年全县计划推广水稻旱作面积4100亩，产量达136万公斤以上；项目覆盖7个乡镇，其中：勐佑镇1900亩、鲁史镇1000亩、营盘镇400亩、大寺乡400亩、小湾镇200亩、洛党镇100亩、雪山镇100亩。</t>
  </si>
  <si>
    <t>核心示范区平均单产达400公斤/亩以上，良种覆盖率达100%，化肥使用量较常规减少2%以上，化学农药使用量减少3%以上；辐射带动区平均单产达300公斤/亩以上。通过项目实施，实现项目区化肥农药减量，粮食增产，农民增收，种植农户满意度达85%以上。</t>
  </si>
  <si>
    <t>2023年省级农业发展—粮食生产（烟后玉米种植项目）</t>
  </si>
  <si>
    <t>5500001440959082</t>
  </si>
  <si>
    <t>诗礼乡，新华乡、小湾镇、营盘镇</t>
  </si>
  <si>
    <t>2023年全县烟后玉米种植任务面积2000亩，在4个乡镇实施，其中：诗礼乡200亩、新华乡800亩、小湾镇200亩、营盘镇800亩。</t>
  </si>
  <si>
    <t>用于烟后玉米种植项目，全县种植烟后玉米2000亩，每亩补助200元</t>
  </si>
  <si>
    <t>全县实施烟后玉米种植任务面积2000亩，项目收益4个乡镇12个村1625户农户，切实提高复种指数，增加群众收入，农户满意度达85%以上。</t>
  </si>
  <si>
    <t>省级农业发展资金临财农发〔2023〕20号  临财农发〔2023〕70号，70号文件指标减少198万元。</t>
  </si>
  <si>
    <t>畜牧生产</t>
  </si>
  <si>
    <t>2023年中央农业发展第二批资资金肉牛产业发展项目</t>
  </si>
  <si>
    <t>5500001440797317</t>
  </si>
  <si>
    <t>13个乡镇</t>
  </si>
  <si>
    <t>肉牛标准化圈舍新建、改（扩）建6600平方米，粪污资源化利用达90%以上,肉牛标准化圈舍要求：1.圈舍上有屋顶，屋脊高度3米以上，有利通风换气；圈舍有水泥地板，或有漏粪地板最佳，三面砖墙并以水泥沙粉刷，墙高1米以上。3.有水槽和料槽，要求曹深0.3米，宽0.6米，高度1米，上面以钢管等作为栅栏。4.净道和污道分开，牛粪采用干清，一律由污道运出。净水和污水分流，净水直接排除外界，污水须由铝塑管道接入化粪池，须经无害化处理后还田利用。不论是否经过无害化处理均不能进入水体。</t>
  </si>
  <si>
    <t>肉牛养殖企业、合作社、大户标准化圈舍新建、改（扩）建要有与养殖规模相配套的粪污处理设施设备和粪污消纳地，验收合格后每平方米补助100元。</t>
  </si>
  <si>
    <t>肉牛标准化圈舍新建、改（扩）建6600平方米，粪污资源化利用达90%以上。推动我县肉牛产业的“百千万”工程，完成全县肉牛存栏10.39万头，出栏4.45万头目标。</t>
  </si>
  <si>
    <t>凤庆县养殖业发展服务中心</t>
  </si>
  <si>
    <t>010104.农业产业发展资金（支持畜牧业发展部分）临财农发（2023）53号</t>
  </si>
  <si>
    <t>2023年省级农业发展专项资金（县级部分）</t>
  </si>
  <si>
    <t>5500001440787354</t>
  </si>
  <si>
    <t>雪山镇、营盘镇、腰街乡、小湾镇</t>
  </si>
  <si>
    <t xml:space="preserve">1.畜禽遗传资源保种：在小湾镇扶持无角黑山羊育种（保种）场1个。2.重点产业统计监测体系建设对生猪规模场月监测的110户生猪规模养殖场（户）及对固定监测点（6个乡镇10个村3户养殖户）进行补助。3.巨菌草推广种植：在雪山镇、营盘镇、腰街乡、小湾镇推广种植巨菌草1000亩。其中雪山镇600亩，营盘镇100亩，腰街乡200亩，小湾镇100亩。 </t>
  </si>
  <si>
    <t>1.畜禽遗传资源保种20万元；2.监测体系建设和生猪监测户补助11万元；3.巨菌草推广种植补助40万元。</t>
  </si>
  <si>
    <t>2023年，全县肉类总产量达8.538万吨，完成生猪等价格和交易量等固定监测县统计监测任务；完成饲料兽药抽检任务；完成1000亩巨菌草推广种植任务；支持畜禽遗传资源保种场一个；畜禽粪污资源化利用水平进一步提升，粪污资源化利用率达77%；受益群众满意度达85%.</t>
  </si>
  <si>
    <t>郭大寨乡平掌村养殖场建设项目</t>
  </si>
  <si>
    <t>5500001720972028</t>
  </si>
  <si>
    <t>郭大寨乡平掌村</t>
  </si>
  <si>
    <t>圈舍建设846平方米，仓库房173平方米，生活用房64平方米，配套排污等设施。</t>
  </si>
  <si>
    <t>圈舍建设846平方米，仓库房173平方米，生活用房64平方米；受益333户，1494人，其中建档立卡贫困户117户477人。</t>
  </si>
  <si>
    <t>腰街乡复兴村民族团结进步示范村建设项目</t>
  </si>
  <si>
    <t>5500001704594609</t>
  </si>
  <si>
    <t>腰街乡复兴村</t>
  </si>
  <si>
    <t>1.改造合作社及10户示范户肉牛圈舍650平方米；2.新建合作社及10户示范户肉牛饲料青储池4个80立方米；3.新建合作社及 10户示范户肉牛养殖三级化粪池1000立方米。</t>
  </si>
  <si>
    <t>20230107</t>
  </si>
  <si>
    <t>圈舍改造650平方米；新建合作社及示范户肉牛饲料青储池4个80立方米；三级化粪池1000立方米；创建民族团结进步示范户10户；受益农户578户2510人，受益建档立卡户141户，580人。</t>
  </si>
  <si>
    <t>三岔河镇涌金村2023年肉牛养殖项目</t>
  </si>
  <si>
    <t>5500001757102059</t>
  </si>
  <si>
    <t>涌金村</t>
  </si>
  <si>
    <t>规划养殖120头以上肉牛，财政补助资金作为发展村集体经济资本金，采取“村党组织+合作社+养殖大户+农户”模式运行，实现村集体经济发展壮大、合作社创收盈利、农户增收致富。</t>
  </si>
  <si>
    <t>1.养殖肉牛规模≥120头
2.辐射带动种草发展≥250亩
3.畜牧业产值增收≥150万元
4.项目受益125户402人，其中脱贫人口及监测对象31户105人。
5.开发养殖务工岗位≥2个
6.涉及农户户均增收≥2800元
7.村集体经济年收益≥5万元
8.项目区群众满意度≥90%</t>
  </si>
  <si>
    <t>林业改革发展</t>
  </si>
  <si>
    <t>2023年草原有害生物防治项目</t>
  </si>
  <si>
    <t>5500001440975408</t>
  </si>
  <si>
    <t>草原有害生物防治面积为1.9万亩，其中：虫害为0.8万亩、鼠害为0.6万亩、毒害草为0.5万亩，分布在全县13个乡镇。</t>
  </si>
  <si>
    <t>20230302</t>
  </si>
  <si>
    <t>(一)鼠害
计划防治0.6万亩，主要分布在郭大寨、洛党、小湾、诗礼等7个乡镇，在鼠害密度较大区域计划采取人工投饵的方式防治0.1万亩，采取设置鼠饵盒投放鼠饵料（鼠道难和雷公藤甲素）的方式进行防控布点，有效降低鼠害密度；其它人工物理防治0.5万亩。
（二）虫害
计划防治0.8万亩。在全县13个乡镇均有分布，虫害主要是土白蚁、蝗虫、草原毛虫，计划主要采用苏云金杆菌和阿维菌素防治。 
（三）毒害草
计划防治0.5万亩。在全县13个乡镇均有分布，重点在新华、诗礼、鲁史、三岔河、雪山、郭大寨、营盘7个乡镇，种类主要是飞机草、紫茎泽兰、鬼针草等。计划采用药物和人工砍除相结合的方式进行防治。</t>
  </si>
  <si>
    <t>2023年林业有害生物防控项目</t>
  </si>
  <si>
    <t>5500001758898103</t>
  </si>
  <si>
    <t>开展林业有害生物监测预报工作，测报准确率达到90%以上，建成核桃绿色防控基地10万亩，防治林业有害生物面积不少于1万亩。切实增加核桃产量，改善核桃品质。</t>
  </si>
  <si>
    <t>20230405</t>
  </si>
  <si>
    <t>在全县林业有害生物项目实施区，开展森林主要病虫鼠害监测工作，监测点正常运转率率达100%，测报准确率达90%以上，为项目实施区提供防治所需生物农药和防治器械，防治面积在10000亩以上，无公害防治率达85%以上，森林主要害虫（桤木叶甲、松毛虫等）成灾率控制在4‰之内。通过项目实施有效增大防治示范面积，增强推广新农药使用技术，实现森林主要有害生物可持续控制，提高森林覆盖率、增加林木生长量，增强林草蓄水保土能力，受益群众的满意度达90%以上。</t>
  </si>
  <si>
    <t>凤庆县2023年退耕还林森林抚育补助</t>
  </si>
  <si>
    <t>5500001648656634</t>
  </si>
  <si>
    <t>对凤庆县2003-2006年耕地退耕还林地块共5.98772万亩涉及的农户给予森林抚育补助,每亩补助20元/亩。其中：凤山镇10851.1亩，下达资金217022元；洛党镇9578.9亩，下达资金191578元；大寺乡9705.5亩，下达资金194110元；郭大寨乡7000亩，下达资金140000元；小湾镇4999亩，下达资金99980元；雪山镇3000亩，下达资金60000元；勐佑镇3494亩，下达资金69880元；营盘镇1885亩，下达资金37700元；鲁史镇2000亩，下达资金40000元；新华乡2000亩，下达资金40000元；腰街乡1786.7亩，下达资金35734元；三岔河镇2000亩，下达资金40000元；诗礼乡1000亩，下达资金20000元；桂花树林场577亩，下达资金11540元。</t>
  </si>
  <si>
    <t>20元/亩</t>
  </si>
  <si>
    <t>20230308</t>
  </si>
  <si>
    <t>对凤庆县2003-2006年耕地退耕还林地块共5.98772万亩涉及的农户给予森林抚育补助，每亩补助20元。项目受益13个乡镇839户4130人，其中建档立卡脱贫户223户941人.</t>
  </si>
  <si>
    <t>凤庆县2023年度核桃基地提质增效（核桃低效林改造）建设项目</t>
  </si>
  <si>
    <t>5500001441285493</t>
  </si>
  <si>
    <t>在全县十三个乡镇实施核桃低效林改造5万亩，每亩补助200元/亩。其中：诗礼乡500亩，鲁史镇7000亩，新华乡11500亩，大寺乡7250亩，小湾镇1500亩，腰街乡3000亩，洛党镇3500亩，凤山镇2500亩，勐佑镇4500亩，三岔河镇2000亩，雪山镇3500亩，营盘镇1500亩，郭大寨乡1750亩</t>
  </si>
  <si>
    <t>200元/亩</t>
  </si>
  <si>
    <t>完成核桃低效林改造50000亩，项目受益13个乡镇2243户7430人，其中建档立卡脱贫户720户3218人</t>
  </si>
  <si>
    <t>凤庆县中药材种植培训（产业服务·人才培养）</t>
  </si>
  <si>
    <t>5500001758907095</t>
  </si>
  <si>
    <t>凤庆县职业教育中心</t>
  </si>
  <si>
    <t xml:space="preserve">充分发挥县职教中心的培训职能，扎实开展职业中药材种植培训工作，培育技能型人才65人，为中药材产业发展提供强有力的人才支撑。  </t>
  </si>
  <si>
    <t>农村综合改革</t>
  </si>
  <si>
    <t>五</t>
  </si>
  <si>
    <t>乡村旅游</t>
  </si>
  <si>
    <t>诗礼乡孔兴村农文旅融合示范点建设项目</t>
  </si>
  <si>
    <t>5500001440959547</t>
  </si>
  <si>
    <t>诗礼乡孔兴村</t>
  </si>
  <si>
    <t xml:space="preserve">
依托古墨线乡村旅游发展契机，建设孔兴村农文旅融合示范点1个。具体建设内容为：实施玉砚塔文化传承园和玉砚池岸基加固及环湖栈道建设，营造“笔墨纸砚”文化特色。建设以梅子为主的产业种植基地20亩，辐射带动群众发展庭院经济。提升示范点至古墨景区旅游公路连接线，吸引游客，助推群众增收。</t>
  </si>
  <si>
    <t>1.完善安乐自然村乡村产业基础设施建设；2.建设产业道路和步道方便群众生产生活，减少群众生产生活成本支出；3.提升村庄人居环境，不断提高群众生活幸福感和获得感；4.发展庭院经济，为群众增收致富，稳固脱贫地区群众收入。</t>
  </si>
  <si>
    <t>勐佑河西“金牌最美乡愁地”建设项目</t>
  </si>
  <si>
    <t>5500001646524236</t>
  </si>
  <si>
    <t>修复勐佑镇农业大棚 75个，更换棚膜23000平方米，配套建设200立方米蓄水池，安装控温控湿、水肥一体化设备等设施，安装PE75输水管线1100米；建设勐佑镇三面光排洪沟渠1条1485米，其中：120*80三面光沟渠327米，60*60三面光沟渠1158米。</t>
  </si>
  <si>
    <t>更换棚膜23000平方米，新建三面光排洪沟渠1条1485米，安装PE751100米，生产条件改善，新增和改善灌溉面积≥160亩，项目收益2个行政村8个自然村323户农户1292人，其中脱贫户17户65人。</t>
  </si>
  <si>
    <t>洛党镇箐头村石洞寺“金牌最美乡愁地”建设项目</t>
  </si>
  <si>
    <t>5500001440727228</t>
  </si>
  <si>
    <t>箐头村、桃花村</t>
  </si>
  <si>
    <t>石洞寺片区：建设木制农特旅游产品售卖房8间160平方米，建设石洞寺景区旅游道路3000平方米，建设石挡墙900立方米，建设茶花展示交易区1022.3平方米。                                                                                     桃花村产业建设：建设滇黄精示范基地100亩，并配套建设滇黄精药材晾晒场500平方米、滇黄精收储中心改造400平方米；果树种植100亩；进行公厕改造29平方米，配套建设田园步道150平方米、入村道路1135平方米、村组路3349平方米。</t>
  </si>
  <si>
    <t>发展乡村旅游1个，拓宽群众的就业渠道和发展地方特色产业，增加群众收入和村集体收入。项目受益2个行政村10个自然村946户农4107人，其中脱贫户152户584人。</t>
  </si>
  <si>
    <t>六</t>
  </si>
  <si>
    <t>水利发展</t>
  </si>
  <si>
    <t>营盘镇三塔村回子寨产业发展提水工程</t>
  </si>
  <si>
    <t>5500001720849401</t>
  </si>
  <si>
    <t>否</t>
  </si>
  <si>
    <t>基础设施建设</t>
  </si>
  <si>
    <t>营盘镇三塔村</t>
  </si>
  <si>
    <t>项目计划新建1个水源点，建设24m³蓄水池1个，购置抽水设备，电路架设，铺设DN50管道2250米，DN40管道220米，φ50PE管道3860米，φ32PE管道1900米，φ25PE管道1600米，φ20PE管道1800米，土方开挖回填2560m³，入户管道安装70户。</t>
  </si>
  <si>
    <t>解决片区人畜饮水、产业用水问题，为群众发展产业提供基础条件，并提高群众生活水平。项目受益1个行政村79户339人，其中脱贫户及“三类人员”13户44人。</t>
  </si>
  <si>
    <t>2023年中央水利发展资金国家水土保持重点工程凤庆县头道河生态清洁小流域水土流失综合治理工程项目</t>
  </si>
  <si>
    <t>5500001441006622</t>
  </si>
  <si>
    <t>水土流失治理11.74平方公里。坡改梯23.39公顷，三面光大沟0.88公里，生产道路2.24公里，污水管网6985米，太阳能路灯20盏，建设公厕2座，建设垃圾房2座</t>
  </si>
  <si>
    <t>实施生态清洁小流域水土流失综合治理工程=1件，水土流失综合治理面积≥11.74平方公里，群众满意度≥90.</t>
  </si>
  <si>
    <t>凤庆县水务局</t>
  </si>
  <si>
    <t>2023年中央水利发展资金小型病险水库除险加固建设项目</t>
  </si>
  <si>
    <t>5500001441001880</t>
  </si>
  <si>
    <t>绿荫塘水库除险加固1个。水库大坝建设防渗墙，监测校核基点 4个，位移标点3个；渗漏量观测三角量水堰1个；水位尺1套；修复上坝道路。</t>
  </si>
  <si>
    <t>20230531</t>
  </si>
  <si>
    <t>小型水库除险加固座1座，小型水库除险加固保护人口数量≥0.008万人，截至2023年底，投资完成比例≥80%，截至2024年6月底，投资完成比例≥100%，群众满意度≥90.</t>
  </si>
  <si>
    <t>2023年省级水利专项资金凤庆县清水河灌区农业综合水价改革项目</t>
  </si>
  <si>
    <t>5500001441282322</t>
  </si>
  <si>
    <t>凤庆县营盘镇</t>
  </si>
  <si>
    <t>清水河灌区开展水价补贴50400亩、计量设施安装1套、灌溉设施建设2公里。</t>
  </si>
  <si>
    <t>清水河灌区开展水价补贴50400亩、计量设施安装1套、灌溉设施建设2公里。项目受益4个村205户农户736人。</t>
  </si>
  <si>
    <t>省级水利专项资金</t>
  </si>
  <si>
    <t>2023年中央水利发展资金诗礼乡农村饮水工程维修养护项目</t>
  </si>
  <si>
    <t>5500001440997287</t>
  </si>
  <si>
    <t>凤庆县诗礼乡</t>
  </si>
  <si>
    <t>维修提水电机3台，维修养护管道14千米。</t>
  </si>
  <si>
    <t>农村饮水工程维修养护数8个，维修提水电机3台，维修养护管道14千米，开（完）工率≥100%，项目验收合格率≥100%，群众满意度≥90%.</t>
  </si>
  <si>
    <t>2023年中央水利发展资金新华乡农村饮水工程维修养护项目</t>
  </si>
  <si>
    <t>5500001440992074</t>
  </si>
  <si>
    <t>凤庆县新华乡</t>
  </si>
  <si>
    <t>维修管道6公里、取水坝1座，维护清水池4口；更换3千瓦抽水机1台、安装架设20PE管500米；新建3立方清水池1个、24立方蓄水池1个、安装架设DN25镀锌钢管2500米；新建12立方蓄水池1个、安装架设DN25镀锌钢管1600米、安装架设DN20镀锌钢管2500米、安装架设DN15镀锌钢管1000米；安装架设DN20镀锌钢管300米；安装架设DN20镀锌钢管300米、20PE管1000米。</t>
  </si>
  <si>
    <t>农村饮水工程维修养护数8个，开（完）工率≥100%，项目验收合格率≥100%，项目区群众满意度≥90%.</t>
  </si>
  <si>
    <t>2023年中央水利发展资金鲁史镇农村饮水工程维修养护项目</t>
  </si>
  <si>
    <t>5500001441090494</t>
  </si>
  <si>
    <t>凤庆县鲁史镇</t>
  </si>
  <si>
    <t>主支管道DN20管道1km；主管道PE32管道2km；水池6立方2个，管道更换修复DN25管180米，PE32管600米；支管DN20管510米，DN15管600米。</t>
  </si>
  <si>
    <t>2023年中央水利发展资金大寺乡农村饮水工程维修养护项目</t>
  </si>
  <si>
    <t>5500001441045557</t>
  </si>
  <si>
    <t>凤庆县大寺乡</t>
  </si>
  <si>
    <t>更换管道22公里；维修PE管道5公里；维修OE管道3公里。</t>
  </si>
  <si>
    <t>2023年中央水利发展资金小湾镇农村饮水工程维修养护项目</t>
  </si>
  <si>
    <t>5500001440992434</t>
  </si>
  <si>
    <t>凤庆县小湾镇</t>
  </si>
  <si>
    <t>改造引水管道3公里，维修蓄水池3口。</t>
  </si>
  <si>
    <t>农村饮水工程维修养护数1个，开（完）工率≥100%，项目验收合格率≥100%，项目区群众满意度≥90%.</t>
  </si>
  <si>
    <t>2023年中央水利发展资金腰街乡农村饮水工程维修养护项目</t>
  </si>
  <si>
    <t>5500001440991618</t>
  </si>
  <si>
    <t>凤庆县腰街乡</t>
  </si>
  <si>
    <t>水源点清理，架设PE20管25.4km,200L不锈钢水塔7个；小型抽水机1台；维修更换DN100管130m。</t>
  </si>
  <si>
    <t>2023年中央水利发展资金凤山镇农村饮水工程维修养护项目</t>
  </si>
  <si>
    <t>5500001440990817</t>
  </si>
  <si>
    <t>维修管道8公里；维护清水池8口；更换管道PE50管14.1公里；新建拦河坝2座、过滤池4个；新架设入户管道DN15钢管1.建设100立方蓄水池1座；建取水枢纽1座。</t>
  </si>
  <si>
    <t>农村饮水工程维修养护数10个，开（完）工率≥100%，项目验收合格率≥100%，项目区群众满意度≥90%.</t>
  </si>
  <si>
    <t>2023年中央水利发展资金洛党镇农村饮水工程维修养护项目</t>
  </si>
  <si>
    <t>5500001440995084</t>
  </si>
  <si>
    <t>凤庆县洛党镇</t>
  </si>
  <si>
    <t>维修取水坝5座；修缮管网3.1公里；修缮老化管网5.2公里；新架设供水主管7.55公里；维修蓄水池1座；新架设DN65供水主管0.2公里，DN32供水主管0.6公里。</t>
  </si>
  <si>
    <t>2023年中央水利发展资金勐佑镇农村饮水工程维修养护项目</t>
  </si>
  <si>
    <t>5500001440990551</t>
  </si>
  <si>
    <t>凤庆县勐佑镇</t>
  </si>
  <si>
    <t>维修DN15热镀锌管3013米更换水表及其它设施；维修PE32管1000米；维修PE65管5656米，修复12立方水池2个；修复2立方米墙池一座砌筑12立方米水池一座；维修管道3公里，维修水池6口；维修取水坝1座。</t>
  </si>
  <si>
    <t>2023年中央水利发展资金三岔河镇农村饮水工程维修养护项目</t>
  </si>
  <si>
    <t>5500001440993272</t>
  </si>
  <si>
    <t>凤庆县三岔河镇</t>
  </si>
  <si>
    <t>人饮管道维护9件，更换饮水管道14公里，维修清水池3口；抽水机养护1件。</t>
  </si>
  <si>
    <t>农村饮水工程维修养护数9个，抽水机养护1件，开（完）工率≥100%，项目验收合格率≥100%，项目区群众满意度≥90%.</t>
  </si>
  <si>
    <t>2023年中央水利发展资金雪山镇农村饮水工程维修养护项目</t>
  </si>
  <si>
    <t>5500001441113851</t>
  </si>
  <si>
    <t>凤庆县雪山镇</t>
  </si>
  <si>
    <t>管网维修养护7件，更换管道9公里，建设清水池1口、维修2口；水池网维修养护1件，清除池底淤泥，重新粉刷抹面。</t>
  </si>
  <si>
    <t>2023年中央水利发展资金郭大寨乡农村饮水工程维修养护项目</t>
  </si>
  <si>
    <t>5500001441098357</t>
  </si>
  <si>
    <t>凤庆县郭大寨乡</t>
  </si>
  <si>
    <t>取水坝6个；PE25塑管10130米；PE32塑管200米；DN20钢管120米；新建水池6口；PE40塑管760米，固定墩40个，DN50钢管300米；DN15钢管1530米。</t>
  </si>
  <si>
    <t>2023年中央水利发展资金营盘镇农村饮水工程维修养护项目</t>
  </si>
  <si>
    <t>5500001440992853</t>
  </si>
  <si>
    <t>营盘镇农村饮水工程建设1件，φ32PE管修复8200米。</t>
  </si>
  <si>
    <t>农村饮水工程维修养护件数7个，管道修复≥8200米，受益农户数≥3000人，开（完）工率≥100%，项目验收合格率≥100%，项目区群众满意度≥90%.</t>
  </si>
  <si>
    <t>2023年中央水利发展资金浪坝寺水库维修养护项目</t>
  </si>
  <si>
    <t>5500001440991823</t>
  </si>
  <si>
    <t>浪坝寺水库维修养护1座。</t>
  </si>
  <si>
    <t>维修养护水库数量1座，截至2024年6月底，完成项目初步验收率≥100%，已维修水库良性运转，群众满意度≥90%.</t>
  </si>
  <si>
    <t>凤庆县大寺乡2023年中央财政以工代赈项目（灌溉用水建设）</t>
  </si>
  <si>
    <t>5500001690225356</t>
  </si>
  <si>
    <t>平安山易地扶贫搬迁安置点周边片区茶叶、核桃灌溉用水建设，新建蓄水池一个，50立方米，取水坝一座，主管道3.5公里，岔管道6公里。</t>
  </si>
  <si>
    <t>项目涉及1个行政村，共受益236户851人。预计带动当地农村群众务工人数120人。</t>
  </si>
  <si>
    <t>七</t>
  </si>
  <si>
    <t>农田建设</t>
  </si>
  <si>
    <t>云南省临沧市凤庆县2023年高标准农田建设项目（新建）</t>
  </si>
  <si>
    <t>5500001646441800</t>
  </si>
  <si>
    <t>三岔河镇明龙村、柏木村、大龙潭村、水田村、涌金村、秀衣庄村</t>
  </si>
  <si>
    <t>（一）田块整治：计划完成土地平整0.02万亩。
（二）土壤改良：计划完成土壤改良0.49万亩和耕地质量检测评价报告。
（三）灌溉与排水工程：计划完成路侧沟1条7.51公里，取水坝6座、100m³蓄水池12个、50m³蓄水池11 个、灌溉主管17.59公里、灌溉支管3.93公里、农桥1 座。
（四）田间道路措施：计划完成新建机耕道4条4.57公里，改扩建生产道路5条2.94公里。
（五）标志碑：计划完成标志碑6座。</t>
  </si>
  <si>
    <t>1500元/亩</t>
  </si>
  <si>
    <t>20230410</t>
  </si>
  <si>
    <t>亩均增产粮食综合产能≥100公斤，田间通达率大≥90%，耕地质量提升0.5个百分点，灌溉率提高10%以上，工程使用期限≥20年。</t>
  </si>
  <si>
    <t xml:space="preserve">010107.耕地建设与利用资金（支持高标准农田建设、耕地质量提升部分）临外农发〔2022〕166号 </t>
  </si>
  <si>
    <t>云南省临沧市凤庆县2023年高标准农田建设项目（改造提升）</t>
  </si>
  <si>
    <t>5500001719656332</t>
  </si>
  <si>
    <t>小湾镇（马街村、小湾村、春光村、华峰村）、腰街乡（复兴村、腰街村）等</t>
  </si>
  <si>
    <t>计划改造提升高标准农田0.49万亩。实施小型水源工程、排灌沟渠、集蓄水设施、田间道路建设、土地平整等。</t>
  </si>
  <si>
    <t>20230610</t>
  </si>
  <si>
    <t>云南省临沧市凤庆县2023年中央预算内投资高标准农田建设项目（新建）</t>
  </si>
  <si>
    <t>5500001440792351</t>
  </si>
  <si>
    <t>洛党镇大兴村、琼岳村、中村、箐头村</t>
  </si>
  <si>
    <t>建设高标准农田0.51万亩。
（一）灌溉与排水工程：取水坝坝体修复1座；修复农渠1条10km；沟渠挡墙2段长13m；渠道盖板394 块；背水涵2座。
（二）田间道路工程：改建机耕路4条4563m；机耕路路
边沟3条3858m；Ⅰ型管涵6座、Ⅱ型管涵20座；错车道11
段；道路挡墙95m。
（三）农田地力提升工程：土壤改良5100亩。
（四）其他工程：标识碑1座。</t>
  </si>
  <si>
    <t>20230810</t>
  </si>
  <si>
    <t>凤庆县2023年高标准农田建设项目（第二批）（改造提升）</t>
  </si>
  <si>
    <t>5500001440729835</t>
  </si>
  <si>
    <t>计划建设高标准农田面积0.21万亩。实施排灌沟渠、机耕路等。</t>
  </si>
  <si>
    <t>2014.29元/亩</t>
  </si>
  <si>
    <t>20240930</t>
  </si>
  <si>
    <t>010107.耕地建设与利用资金（支持高标准农田建设、耕地质量提升部分）临财农发〔2023〕52号</t>
  </si>
  <si>
    <t>勐佑镇农田灌溉沟渠通水修复项目</t>
  </si>
  <si>
    <t>5500001756078491</t>
  </si>
  <si>
    <t>习谦村、棕园村、勐佑村、河东村</t>
  </si>
  <si>
    <r>
      <t>修复河西大沟习谦坝头闸门1座，新建过水涵4座,泄洪沟渠40米,埋设</t>
    </r>
    <r>
      <rPr>
        <sz val="10"/>
        <rFont val="Times New Roman"/>
        <family val="1"/>
      </rPr>
      <t>₵</t>
    </r>
    <r>
      <rPr>
        <sz val="10"/>
        <rFont val="宋体"/>
        <family val="0"/>
      </rPr>
      <t>1000双壁波纹管100米，泄水孔5道,修复大沟500米，支砌L沟毛石挡墙500米。项目覆盖灌溉面积2000亩。河西大沟正常通水后，可带动周边450余户农户正常生产劳作。</t>
    </r>
  </si>
  <si>
    <t>20230714</t>
  </si>
  <si>
    <r>
      <t>修复河西大沟习谦坝头闸门1座，新建过水涵4座,泄洪沟渠40米,埋设</t>
    </r>
    <r>
      <rPr>
        <sz val="10"/>
        <rFont val="Times New Roman"/>
        <family val="1"/>
      </rPr>
      <t>₵</t>
    </r>
    <r>
      <rPr>
        <sz val="10"/>
        <rFont val="宋体"/>
        <family val="0"/>
      </rPr>
      <t>1000双壁波纹管100米，泄水孔5道,修复大沟500米，支砌L沟毛石挡墙500米。项目覆盖勐佑镇习谦村、棕园村、勐佑村和河东村450余户种植农户2000余亩土地，可带动周边农户生产劳作450余户。</t>
    </r>
  </si>
  <si>
    <t>八</t>
  </si>
  <si>
    <t>林业草原生态保护恢复</t>
  </si>
  <si>
    <t>九</t>
  </si>
  <si>
    <t>农村环境整治</t>
  </si>
  <si>
    <t>凤庆县马街村大团山雨污分离改造项目</t>
  </si>
  <si>
    <t>5500001645033998</t>
  </si>
  <si>
    <t>小湾镇马街村</t>
  </si>
  <si>
    <t>新建雨水管3871m，雨水口194座，雨水检查井182座，雨水沉泥井12座，八字型排出口2座，引水沟渠420m。</t>
  </si>
  <si>
    <t>数量指标：新建排水沟渠≥2300m。成本指标：补助资金≥100万元。质量指标：建设质量达标率≥90%以上。社会效益指标：脱贫人口受益人数≥100人；2可持续影响指标：基础设施持续使用年限≥15年。满意度指标。服务对象满意度指标：群众人居环境提升满意度≥85%；受益脱贫人口满意度≥85%。</t>
  </si>
  <si>
    <t>凤庆县洛党镇田心村生态林果种植及人居环境提升项目</t>
  </si>
  <si>
    <t>5500001644987828</t>
  </si>
  <si>
    <t>洛党镇田心村</t>
  </si>
  <si>
    <t>在洛党镇田心村种植生态林果林木2.8亩，2919株，配套道路建设4000平方米，切实增加搬迁户收入，改善人居环境。项目计划投资100万元。</t>
  </si>
  <si>
    <t>改善群众居住、生产生活条件，提高群众发展信心。项目受益1个行政村1个自然村368户806人，其中脱贫人口57户246人。</t>
  </si>
  <si>
    <t>凤庆县建成区城郊21个自然村（洛党镇鹿鸣村立宽自然村）综合整治及人居环境提升项目</t>
  </si>
  <si>
    <t>5500001720908669</t>
  </si>
  <si>
    <t>洛党镇鹿鸣村</t>
  </si>
  <si>
    <t>在洛党镇鹿鸣村种植生态林果林木3.5亩，2800株，配套村内道路建设2200平方米，切实增加群众收入，改善人居环境。项目计划投资100万元。</t>
  </si>
  <si>
    <t>改善群众居住、生产生活条件，提高群众发展信心。项目受益1个行政村1个自然村268户7806人，其中脱贫人口15户59人。</t>
  </si>
  <si>
    <t>凤庆县住房城乡建设局</t>
  </si>
  <si>
    <t>新华乡砚田村人居环境提升项目</t>
  </si>
  <si>
    <t>5500001719975191</t>
  </si>
  <si>
    <t>新华乡砚田村</t>
  </si>
  <si>
    <t xml:space="preserve">种植黄金菊10000株、樱花100株、海棠20盆、砖砌花台20个，配套垃圾处理设施等。
</t>
  </si>
  <si>
    <t>20230201</t>
  </si>
  <si>
    <t>20230331</t>
  </si>
  <si>
    <t>黄金菊10000株；樱花100株；海棠20盆；花台20个；受益23个小组869户1356人，其中建档立卡户71户237人。</t>
  </si>
  <si>
    <t>凤庆县洛党镇田心村生态修复及人居环境提升项目</t>
  </si>
  <si>
    <t>5500001441313424</t>
  </si>
  <si>
    <t>种植乔木梨树5株，桂花4株，蓝花楹3株，栾树4株，灯台叶1株，滇扑2株，坚果600株，金竹200丛，桂花篱笆120米。种植扶桑、毛娟、天堂鸟、黄千层等球形苗100株。种植满天星、菖蒲、千鸟花、紫娇花等地被1580平方米，马尼拉草坪120平方米；道路改造沥青路面4000平方米；：本地自然石嵌草400平方米，铺贴透水砖420平方米，安砌侧平石400米，铺贴青石板120平方米.</t>
  </si>
  <si>
    <t>20231129</t>
  </si>
  <si>
    <t>实施人居环境整治项目一个村，改善群众居住、生产生活条件，提高群众发展信心。项目受益1个行政村1个自然村461户1802人，其中脱贫人口35户149人。</t>
  </si>
  <si>
    <t>凤庆县建成区城郊21个自然村（前锋村龚家窝）巩固提升改造项目</t>
  </si>
  <si>
    <t>5500001441283328</t>
  </si>
  <si>
    <t>凤山镇前锋村</t>
  </si>
  <si>
    <t>建设1个农村生活垃圾收运处理站，包括简易钢架大棚房88平方米、热解车间1个40平方米、循环水池1个等配套设施，补齐前锋村村内必要的小型基础设施短板。</t>
  </si>
  <si>
    <t>建设农村生活垃圾收运处理站1个，建设简易钢架大棚房、热解车间、循环水池等配套设施，项目的实施，将有效减少气味污染，改善1个行政村3小组村198户农户693人其中建档立卡7户农民生活垃圾污染情况，从而改善农村居住环境，推动乡村振兴建设，提升农民生活水平，有利于推动社会经济和谐发展，实现全面建成小康社会。</t>
  </si>
  <si>
    <t>十</t>
  </si>
  <si>
    <t>农村道路建设</t>
  </si>
  <si>
    <t>凤庆县大寺乡2023年中央财政以工代赈项目（村组道路建设）</t>
  </si>
  <si>
    <t>5500001690204929</t>
  </si>
  <si>
    <t>大寺乡回龙村平安山易地扶贫搬迁安置点连接道路硬化2公里，路基宽4米，硬化3.5米，设置排水沟。</t>
  </si>
  <si>
    <t>凤庆县乡镇通三级路（2021-2022年文腰线建设项目</t>
  </si>
  <si>
    <t>5500001720682895</t>
  </si>
  <si>
    <t>平村、金平、荣上、白云、岳舞、礼乐、太平寺、鼎新、三水、梅竹、星源、函关、民安、开明、复星、腰街</t>
  </si>
  <si>
    <t>文腰线建设69.285公里，工程建设内容包括路基土石方开挖、水沟浇筑、挡土墙浇筑、涵洞浇筑，69.285公里沥青混凝土路面铺筑。</t>
  </si>
  <si>
    <t>320万元/公里</t>
  </si>
  <si>
    <t>20230303</t>
  </si>
  <si>
    <t>年度全社会新建三级公路31.415公里，年度全社会新增通三级公路乡镇1个，完工验收合格率100%，改善通行服务水平群众满意度≥80%。</t>
  </si>
  <si>
    <t>凤庆县交通运输局</t>
  </si>
  <si>
    <t>车辆购置税收入补助地方用于一般公路建设项目资金（支持农村公路部分）</t>
  </si>
  <si>
    <t>凤庆县乡镇通三级路2023年立亚线建设项目</t>
  </si>
  <si>
    <t>5500001720688732</t>
  </si>
  <si>
    <t>营盘镇：立果、岔路、白岩、翁乐、里拐、干塘、秀塘、营盘村、景杏村、大乃坝、三塔</t>
  </si>
  <si>
    <t>立亚线建设65.196公里，工程内容包括路基土石方开挖、水沟浇筑、挡土墙浇筑、涵洞浇筑，65.196公里沥青混凝土路面铺筑。</t>
  </si>
  <si>
    <t>年度全社会新建三级公路15.276公里，完工验收合格率100%，改善通行服务水平群众满意度≥80%。</t>
  </si>
  <si>
    <t>凤庆县2023年欠发达国有林场巩固提升任务项目-基础设施建设项目</t>
  </si>
  <si>
    <t>5500001721446749</t>
  </si>
  <si>
    <t xml:space="preserve"> 架设洛党厚丰管护站供电线路400米；硬化新华太阳山管护站进站路0.7公里，路宽3.5米
</t>
  </si>
  <si>
    <t>20230104</t>
  </si>
  <si>
    <t xml:space="preserve">    进一步巩固拓展脱贫攻坚成果，拓展国有林场经济发展渠道，不断增强林场自身“造血”功能，改善林场管护条件，切实解决管护人员的实际困难，改善林场职工生产、生活条件，调动管护人员守山护林、“以场为家”的积极性，安心工作。</t>
  </si>
  <si>
    <t>凤庆县洛党镇2023年以工代赈项目</t>
  </si>
  <si>
    <t>5500001441283750</t>
  </si>
  <si>
    <t>洛党镇和德村、洛党村、永和村</t>
  </si>
  <si>
    <t>新建道路5.2公里；新建架设DN150输水管网3.2公里。</t>
  </si>
  <si>
    <t>20230525</t>
  </si>
  <si>
    <t>项目区农村基础设施条件，持续改善，产出指标≥100%，劳务报酬占中央投资比例≥30%，预计带动当地农村群众务工人数260人、预计吸纳易地搬迁脱贫群众务工人数80人。</t>
  </si>
  <si>
    <t>勐佑镇岔路村山头街自然村民族团结示范村建设项目</t>
  </si>
  <si>
    <t>5500001703887248</t>
  </si>
  <si>
    <t>勐佑镇岔路村</t>
  </si>
  <si>
    <t>1改扩建岔路村马家铺安置点三面光排污沟渠300米，新建10厘米厚C30水泥混凝土盖板21.6立方米，配套混凝土拆除，土方开挖等；2.浇筑岔路村马家铺3.5米宽18厘米厚水泥硬板路00米，建设岔路完小门口至马家铺安置点人行步道80米，按照需要建设挡土墙、警示桩蹲等；3.创建民族团结进步示范户10户。</t>
  </si>
  <si>
    <t>浇筑3.5米宽18厘米厚水泥硬板路300米；三光沟渠300米；特色产业带动增加贫困人口就业人数≥10人；项目受益4个小组 125户 401人、建档立卡户9户31人</t>
  </si>
  <si>
    <t>洛党镇前后营自然村基础设施建设</t>
  </si>
  <si>
    <t>5500001719869936</t>
  </si>
  <si>
    <t>洛党镇洛党村前后营自然村</t>
  </si>
  <si>
    <t>1、投资21.7万元，完成凤庆县洛党镇洛党村前后营自然村民族团结示范村入口主体工程建设（基础开挖151.78立方米，C20毛石混凝土（基础）50立方米，C30混凝土（基座）10.62立方米，C30混凝土（主体）26.66立方米）；2、投资6.3万元，完成凤庆县洛党镇洛党村前后营自然村民族团结示范村亲子研学基地道路硬化200米（挖一般土方15立方米，平整场地591平方米，10公分厚C25砼硬化611平方米）。</t>
  </si>
  <si>
    <t>主体工程建设（基础开挖151.78立方米，C20毛石混凝土（基础）50立方米，C30混凝土（基座）10.62立方米，C30混凝土（主体）26.66立方米；道路硬化200米；受益150户629人，其中建档立卡户17户79人。</t>
  </si>
  <si>
    <t>凤山镇安石村中岭岗连接线建设项目</t>
  </si>
  <si>
    <t>5500001720939145</t>
  </si>
  <si>
    <t>项目计划建设安石村委会旁岔路口至中岭岗连接线，宽3.5米，长400米，配套挡墙、涵管、护栏等设施。项目计划投资100万元。</t>
  </si>
  <si>
    <t>建设安石村委会旁岔路口至中岭岗连接线，宽3.5米，长400米，配套挡墙、涵管、护栏等设施，项目受益1个村6个自然村526户2128人，其中脱贫户54户189人。</t>
  </si>
  <si>
    <t>凤山镇麦地村农旅融合发展基础设施建设项目</t>
  </si>
  <si>
    <t>5500001440960769</t>
  </si>
  <si>
    <t>凤山镇麦地村</t>
  </si>
  <si>
    <t>实施产业路硬化1公里，架设产业用电2.5公里、安置10KV变压器一台，架设人饮管线4公里。</t>
  </si>
  <si>
    <t>产业路硬化≥1公里,架设产业用电≥2.5公里,安装变压器≥1台，架设人饮管线≥4公里，项目受益1个村6个自然村526户2128人，其中脱贫户54户189人。</t>
  </si>
  <si>
    <t>凤山镇文明社区马家店基础设施建设项目</t>
  </si>
  <si>
    <t>5500001720294961</t>
  </si>
  <si>
    <t>凤山镇文明社区马家店</t>
  </si>
  <si>
    <t>开挖土石方850平方、青石板铺设修整110米，排水沟重修100米。</t>
  </si>
  <si>
    <t>20230429</t>
  </si>
  <si>
    <t>20230929</t>
  </si>
  <si>
    <t>土石方850平方米；青石板铺设修整110米；排水沟重修100米；受益1个小组22户619人</t>
  </si>
  <si>
    <t>十一</t>
  </si>
  <si>
    <t>农村危房改造</t>
  </si>
  <si>
    <t>凤庆县2023年农房抗震项目</t>
  </si>
  <si>
    <t>5500001718007359</t>
  </si>
  <si>
    <t>凤山镇、鲁史镇、小湾镇、营盘镇、勐佑镇、雪山镇、诗礼乡、新华彝族苗族乡、大寺乡、腰街彝族乡</t>
  </si>
  <si>
    <t>农房抗震：1.加固改造；2.拆除重建（新建），房屋建筑面积，原则上1—3人户在30—60平方米，3人及以上户人均不低于13平方米、不高于18平方米，房和厕所建在房屋内的总建筑面积可适当提高，3人及以下农户增加6平方米；3人以上农户增加9平方米，楼梯间面积不计入建筑面积。</t>
  </si>
  <si>
    <t>1.2万元/户</t>
  </si>
  <si>
    <t>20230210</t>
  </si>
  <si>
    <t>完成中央下达农房改造任务，涉及10个乡镇农房抗震建设，项目受益低收入群体214户770人，受益人口满意度≥95%。</t>
  </si>
  <si>
    <t>凤庆县住建局</t>
  </si>
  <si>
    <t>中央农村危房改造补助资金</t>
  </si>
  <si>
    <t>十二</t>
  </si>
  <si>
    <t>农业资源及生态保护</t>
  </si>
  <si>
    <t>十三</t>
  </si>
  <si>
    <t>其他</t>
  </si>
  <si>
    <t>凤庆县2023年度乡村公益岗补助项目</t>
  </si>
  <si>
    <t>5500001441285074</t>
  </si>
  <si>
    <t>安排2023年3月至8月乡村公益岗补助192万元，补助人员400人，补助标准为800元/人.月。</t>
  </si>
  <si>
    <t>800元/人.月</t>
  </si>
  <si>
    <t>20230112</t>
  </si>
  <si>
    <t>20230831</t>
  </si>
  <si>
    <t>开发公益性岗位，为脱贫户、监测户提供就业岗位，增加群众收入。项目受益脱贫户及监测户400人</t>
  </si>
  <si>
    <t>凤庆县人社局</t>
  </si>
  <si>
    <t>凤庆县2023年新增乡村公益岗补助项目</t>
  </si>
  <si>
    <t>5500001743907962</t>
  </si>
  <si>
    <t>新增开发乡村公益岗位400个400人，每人每月发放补贴800元，本批资金安排时间为2023年9月至10月，共计应发放岗位补贴64万元。</t>
  </si>
  <si>
    <t>开发乡村公益岗位400个400人，每人每月发放补贴800元；项目受益脱贫人口（含监测测对象）400人；确保脱贫劳动力、监测对象就业增收。</t>
  </si>
  <si>
    <t>凤庆县脱贫人口跨省务工交通补贴项目</t>
  </si>
  <si>
    <t>5500001440977395</t>
  </si>
  <si>
    <t>对全县跨省农村脱贫劳动力外出务工发放一次性交通补助2046人，按照每人不超过1000元的标准给予一次性外出务工交通补助。</t>
  </si>
  <si>
    <t>每人不超过1000元</t>
  </si>
  <si>
    <t>提高贫困群众外出务工积极性，拓宽群众增收渠道，增加群众收入。项目受益脱贫户2046人。</t>
  </si>
  <si>
    <t>凤庆县2023年脱贫人口跨省务工交通补贴项目</t>
  </si>
  <si>
    <t>5500001440977871</t>
  </si>
  <si>
    <t>对全县跨省农村脱贫劳动力外出务工发放一次性交通补助4026人，按照每人不超过1000元的标准给予一次性外出务工交通补助。</t>
  </si>
  <si>
    <t>提高贫困群众外出务工积极性，拓宽群众增收渠道，增加群众收入。项目受益脱贫户4026人。</t>
  </si>
  <si>
    <t>凤庆县2023年扶志扶智乡村人才振兴动计划“脱产式”证书培训项目</t>
  </si>
  <si>
    <t>5500001720936985</t>
  </si>
  <si>
    <t>小湾镇、大寺乡、腰街乡</t>
  </si>
  <si>
    <t>培训由小湾镇人民政府牵头，县职教中心配合，计划在小湾镇党校开展技能培训300人次以上，对全县有劳动能力、内生动力不足等脱贫人口及监测对象开展职业技能培训，培训内容采取“理论+实操”的课程设置。</t>
  </si>
  <si>
    <t>充分发挥县职教中心的培训职能，扎实开展职业技能培训工作，为乡村振兴战略实施提供人才支撑。项目受益120人，其中脱贫户、边缘户120人。</t>
  </si>
  <si>
    <t>凤庆县职教中心</t>
  </si>
  <si>
    <t>凤庆县2023年乡村人才振兴动计划“脱产式”证书培训项目</t>
  </si>
  <si>
    <t>5500001646343046</t>
  </si>
  <si>
    <t>整合各部门资金，对全县符合条件的脱贫户、边缘易致贫户等群众进行农业栽培、养殖技能培训和就业技能提升培训2000人以上。其中财政衔接资金100万元。</t>
  </si>
  <si>
    <t>提高群众生产技能，增加就业收入和拓宽就业渠道。项目覆盖全县13个乡镇，受益2000人以上。</t>
  </si>
  <si>
    <t>凤庆县2023年脱贫人口高标准培训模式输送比亚迪公司就业补助项目</t>
  </si>
  <si>
    <t>5500001648661650</t>
  </si>
  <si>
    <t>计划输送到深圳市龙岗区风向标职业培训学校（比亚迪股份有限公司委托合作）开展脱贫劳动力职业技能培训、定向就业75人。</t>
  </si>
  <si>
    <t>组织输出脱贫劳动力，开展培训并就业75人，人均补贴标准为1万元/人。项目受益人口75人，全部为脱贫人口和监测对象。</t>
  </si>
  <si>
    <t>凤庆县2023年度第一批脱贫人口“人人持证 技能致富”专项行动培训</t>
  </si>
  <si>
    <t>5500001648664601</t>
  </si>
  <si>
    <t>勐佑镇、三岔河镇、凤山镇、营盘镇</t>
  </si>
  <si>
    <t>深入贯彻落实“技能云南”行动要求，以“提技能、促就业、增收入”为核心，以“规范、提质”为目标组织脱贫人口开展生产经营和就业技能等职业培训，提升职业技能水平，提高持证率和就业率。计划在勐佑镇、三岔河镇、凤山镇、营盘镇开展脱贫人口“人人持证 技能致富”专项行动培训1410人次。</t>
  </si>
  <si>
    <t>开展脱贫人口“人人持证 技能致富”专项行动培训1410人次，享受职业培训补贴人次数1410人次，项目受益人口1410人次，全部为脱贫人口和监测对象.提升职业技能水平，提高持证率和就业率。</t>
  </si>
  <si>
    <t>凤庆县2023年度第二批脱贫人口“人人持证 技能致富”专项行动培训项目</t>
  </si>
  <si>
    <t>5500001753308633</t>
  </si>
  <si>
    <t>雪山镇、郭大寨乡、诗礼乡、新华乡、鲁史镇、腰街乡、洛党镇</t>
  </si>
  <si>
    <t>深入贯彻落实“技能云南”行动要求，以“提技能、促就业、增收入”为核心，以“规范、提质”为目标组织脱贫人口开展生产经营和就业技能等职业培训，提升职业技能水平，提高持证率和就业率。计划在雪山镇、郭大寨乡、诗礼乡、新华乡、鲁史镇、腰街乡、洛党镇开展脱贫人口“人人持证 技能致富”专项行动培训2882人次。</t>
  </si>
  <si>
    <t>20230707</t>
  </si>
  <si>
    <t>开展脱贫人口“人人持证 技能致富”专项行动培训2882人次，享受职业培训补贴2882人次，项目受益人口2882人次，全部为脱贫人口和监测对象.提升职业技能水平，提高持证率和就业率。</t>
  </si>
  <si>
    <t>凤庆县2023年雨露计划补助项目</t>
  </si>
  <si>
    <t>5500001440803592</t>
  </si>
  <si>
    <t>对全县13个乡镇符合条件的脱贫户（含监测对象）学生就读中高等职业教育学生进行补助，预计补助学生2618人，包括2023年春季、秋季2个学期。</t>
  </si>
  <si>
    <t>接受全日制普通大专、高职院校、技师学院、职业本科院校等高等职业教育的补助标准不低于5000元/人/年，接受全日制普通中专、技工院校中等职业教育的补助标准不低于4000元/人/年，接受全日制职业高中中等职业教育的补助标准为3000元/人/年。</t>
  </si>
  <si>
    <t>进一步使农村贫困家庭新成长劳动力更好更方便接受职业教育，雨露计划政策及时落实到位，减轻学生家庭经济负担，巩固拓展脱贫攻坚成果。预计受益脱贫人口2618人</t>
  </si>
  <si>
    <t>凤庆县2023年春季及秋季学期雨露计划补助</t>
  </si>
  <si>
    <t>5500001753303524</t>
  </si>
  <si>
    <t>对全县13个乡镇符合条件的脱贫户（含监测对象）学生接受全日制普通大专、高职院校、技师学院、职业本科院校等高等职业教育进行补助，预计补助学生2600人次以上，包括2023年春季、秋季2个学期。</t>
  </si>
  <si>
    <t>凤庆县“万名干部规划家乡行动”成果提升完善2022年度编制项目</t>
  </si>
  <si>
    <t>5500001645817863</t>
  </si>
  <si>
    <t xml:space="preserve">安排资金400万元，用于全县2022年编制的73个村庄。确保顺利完成成果编制，通过村、镇、县级和专家评审工作。  </t>
  </si>
  <si>
    <t>为实施巩固拓展脱贫攻坚成果同乡村振兴有效衔接项目提供支撑，确保项目尽快落地。项目受益73个村。</t>
  </si>
  <si>
    <t>凤庆县自然资源局</t>
  </si>
  <si>
    <t>凤庆县提前下达凤庆县2023年中央财政衔接推进乡村振兴补助资金（巩固拓展脱贫攻坚成果和乡村振兴任务）项目管理费</t>
  </si>
  <si>
    <t>5500001691038763</t>
  </si>
  <si>
    <t>根据《中央财政衔接推进乡村振兴补助资金管理办法》，按照不超过1%标准，提取项目管理费85.98万元，统筹用于项目前期规划设计评审评估、招标监理、检查验收、绩效评价以及资金监管等于项目管理相关的支出。</t>
  </si>
  <si>
    <t>安排项目管理费统筹用于项目前期规划设计评审评估、招标监理、检查验收、绩效评价以及资金监管等于项目管理相关的支出。确保项目资金规范安全有效运行，发挥财政衔接资金的联农带农效益。</t>
  </si>
  <si>
    <t>凤庆县2023年第二批中央财政衔接推进乡村振兴补助资金（巩固脱贫攻坚推进乡村振兴任务）项目管理费</t>
  </si>
  <si>
    <t>5500001737661641</t>
  </si>
  <si>
    <t>根据《中央财政衔接推进乡村振兴补助资金管理办法》，按照不超过1%标准，提取项目管理费4.46万元，统筹用于项目前期规划设计评审评估、招标监理、检查验收、绩效评价以及资金监管等于项目管理相关的支出。</t>
  </si>
  <si>
    <t>凤庆县2023年第三批省级财政衔接推进乡村振兴补助资金项目管理费</t>
  </si>
  <si>
    <t>5500001753281887</t>
  </si>
  <si>
    <t>根据《云南省财政衔接推进乡村振兴补助资金管理办法》，按照不超过3%标准，提取项目管理费10.772万元，统筹用于项目前期规划设计评审评估、招标监理、检查验收、绩效评价以及资金监管等与项目管理相关的支出。</t>
  </si>
  <si>
    <t>20230704</t>
  </si>
  <si>
    <t>凤庆县2023年省级财政衔接推进乡村振兴补助资金（巩固拓展脱贫攻坚成果和乡村振兴任务）项目管理费</t>
  </si>
  <si>
    <t>5500001691029242</t>
  </si>
  <si>
    <t>根据《省级财政衔接推进乡村振兴补助资金管理办法》，按照不超过3%标准，提取项目管理费86.94万元，统筹用于项目前期规划设计评审评估、招标监理、检查验收、绩效评价以及资金监管等于项目管理相关的支出。</t>
  </si>
  <si>
    <t>填表说明：1.综合类项目归类以资金投入占比较大的项目类型填列。</t>
  </si>
  <si>
    <t>2.不能新增项目类型。确实无法分类的填到十三项第4小项中。</t>
  </si>
  <si>
    <t>附表4</t>
  </si>
  <si>
    <t xml:space="preserve"> 凤庆县整合方案项目类型投入情况统计表</t>
  </si>
  <si>
    <t>项目类别</t>
  </si>
  <si>
    <t>整合财政涉农资金投入（万元）</t>
  </si>
  <si>
    <t>产业发展项目</t>
  </si>
  <si>
    <t>监测帮扶对象公益性岗位</t>
  </si>
  <si>
    <r>
      <t>外出</t>
    </r>
    <r>
      <rPr>
        <sz val="10"/>
        <rFont val="方正仿宋_GBK"/>
        <family val="4"/>
      </rPr>
      <t>务工脱贫劳动力（含监测帮扶对象）稳定就业</t>
    </r>
  </si>
  <si>
    <t>雨露计划</t>
  </si>
  <si>
    <t>其他（当此项金额超过总额的5%时，各州（市）需审核是否存在分类错误情况。）</t>
  </si>
  <si>
    <t>村庄规划设计费和项目管理费</t>
  </si>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</sst>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Red]\(0.0000\)"/>
    <numFmt numFmtId="178" formatCode="0.000_ "/>
  </numFmts>
  <fonts count="59">
    <font>
      <sz val="12"/>
      <name val="宋体"/>
      <family val="0"/>
    </font>
    <font>
      <sz val="12"/>
      <color indexed="8"/>
      <name val="宋体"/>
      <family val="0"/>
    </font>
    <font>
      <b/>
      <sz val="20"/>
      <color indexed="8"/>
      <name val="华文中宋"/>
      <family val="0"/>
    </font>
    <font>
      <sz val="10"/>
      <color indexed="8"/>
      <name val="宋体"/>
      <family val="0"/>
    </font>
    <font>
      <b/>
      <sz val="10"/>
      <color indexed="8"/>
      <name val="宋体"/>
      <family val="0"/>
    </font>
    <font>
      <b/>
      <sz val="12"/>
      <color indexed="8"/>
      <name val="宋体"/>
      <family val="0"/>
    </font>
    <font>
      <b/>
      <sz val="12"/>
      <color indexed="8"/>
      <name val="黑体"/>
      <family val="3"/>
    </font>
    <font>
      <b/>
      <u val="single"/>
      <sz val="20"/>
      <color indexed="8"/>
      <name val="方正小标宋简体"/>
      <family val="0"/>
    </font>
    <font>
      <b/>
      <sz val="10"/>
      <color indexed="8"/>
      <name val="方正仿宋_GBK"/>
      <family val="4"/>
    </font>
    <font>
      <sz val="10"/>
      <color indexed="8"/>
      <name val="方正仿宋_GBK"/>
      <family val="4"/>
    </font>
    <font>
      <b/>
      <sz val="12"/>
      <color indexed="8"/>
      <name val="方正仿宋_GBK"/>
      <family val="4"/>
    </font>
    <font>
      <sz val="11"/>
      <color indexed="8"/>
      <name val="宋体"/>
      <family val="0"/>
    </font>
    <font>
      <b/>
      <sz val="20"/>
      <name val="华文中宋"/>
      <family val="0"/>
    </font>
    <font>
      <sz val="10"/>
      <name val="宋体"/>
      <family val="0"/>
    </font>
    <font>
      <b/>
      <sz val="10"/>
      <name val="宋体"/>
      <family val="0"/>
    </font>
    <font>
      <b/>
      <sz val="12"/>
      <name val="宋体"/>
      <family val="0"/>
    </font>
    <font>
      <b/>
      <sz val="16"/>
      <name val="黑体"/>
      <family val="3"/>
    </font>
    <font>
      <b/>
      <u val="single"/>
      <sz val="20"/>
      <name val="方正小标宋简体"/>
      <family val="0"/>
    </font>
    <font>
      <b/>
      <sz val="20"/>
      <name val="方正小标宋简体"/>
      <family val="0"/>
    </font>
    <font>
      <b/>
      <sz val="10"/>
      <name val="方正仿宋_GBK"/>
      <family val="4"/>
    </font>
    <font>
      <sz val="10"/>
      <name val="方正仿宋_GBK"/>
      <family val="4"/>
    </font>
    <font>
      <sz val="11"/>
      <name val="Courier New"/>
      <family val="3"/>
    </font>
    <font>
      <sz val="9"/>
      <name val="Segoe UI"/>
      <family val="2"/>
    </font>
    <font>
      <sz val="11"/>
      <name val="宋体"/>
      <family val="0"/>
    </font>
    <font>
      <b/>
      <sz val="12"/>
      <name val="华文中宋"/>
      <family val="0"/>
    </font>
    <font>
      <b/>
      <sz val="14"/>
      <color indexed="8"/>
      <name val="黑体"/>
      <family val="3"/>
    </font>
    <font>
      <b/>
      <sz val="20"/>
      <color indexed="8"/>
      <name val="方正小标宋简体"/>
      <family val="0"/>
    </font>
    <font>
      <b/>
      <sz val="11"/>
      <color indexed="8"/>
      <name val="宋体"/>
      <family val="0"/>
    </font>
    <font>
      <b/>
      <sz val="11"/>
      <name val="宋体"/>
      <family val="0"/>
    </font>
    <font>
      <b/>
      <sz val="11"/>
      <name val="方正黑体_GBK"/>
      <family val="4"/>
    </font>
    <font>
      <b/>
      <sz val="11"/>
      <color indexed="8"/>
      <name val="方正黑体_GBK"/>
      <family val="4"/>
    </font>
    <font>
      <sz val="11"/>
      <color indexed="8"/>
      <name val="方正黑体_GBK"/>
      <family val="4"/>
    </font>
    <font>
      <b/>
      <sz val="14"/>
      <name val="黑体"/>
      <family val="3"/>
    </font>
    <font>
      <sz val="11"/>
      <color indexed="10"/>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sz val="10"/>
      <name val="Arial"/>
      <family val="2"/>
    </font>
    <font>
      <b/>
      <sz val="18"/>
      <color indexed="54"/>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
      <sz val="11"/>
      <color indexed="8"/>
      <name val="Tahoma"/>
      <family val="2"/>
    </font>
    <font>
      <sz val="10"/>
      <color indexed="8"/>
      <name val="Arial"/>
      <family val="2"/>
    </font>
    <font>
      <sz val="10"/>
      <name val="Times New Roman"/>
      <family val="1"/>
    </font>
    <font>
      <sz val="11"/>
      <color theme="1"/>
      <name val="Tahoma"/>
      <family val="2"/>
    </font>
    <font>
      <sz val="10"/>
      <color theme="1"/>
      <name val="Arial"/>
      <family val="2"/>
    </font>
    <font>
      <b/>
      <u val="single"/>
      <sz val="20"/>
      <color rgb="FF000000"/>
      <name val="方正小标宋简体"/>
      <family val="0"/>
    </font>
    <font>
      <sz val="10"/>
      <color theme="1"/>
      <name val="宋体"/>
      <family val="0"/>
    </font>
    <font>
      <sz val="1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color indexed="63"/>
      </bottom>
    </border>
    <border>
      <left/>
      <right style="thin"/>
      <top>
        <color indexed="63"/>
      </top>
      <bottom style="thin"/>
    </border>
    <border>
      <left style="thin"/>
      <right/>
      <top style="thin"/>
      <bottom style="thin"/>
    </border>
    <border>
      <left style="thin"/>
      <right style="thin"/>
      <top style="thin"/>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0" borderId="0">
      <alignment vertical="center"/>
      <protection/>
    </xf>
    <xf numFmtId="0" fontId="11" fillId="6" borderId="2" applyNumberFormat="0" applyFont="0" applyAlignment="0" applyProtection="0"/>
    <xf numFmtId="0" fontId="38" fillId="3" borderId="0" applyNumberFormat="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11" fillId="0" borderId="0" applyProtection="0">
      <alignment vertical="center"/>
    </xf>
    <xf numFmtId="0" fontId="45" fillId="0" borderId="0" applyNumberFormat="0" applyFill="0" applyBorder="0" applyAlignment="0" applyProtection="0"/>
    <xf numFmtId="0" fontId="35" fillId="0" borderId="0" applyNumberFormat="0" applyFill="0" applyBorder="0" applyAlignment="0" applyProtection="0"/>
    <xf numFmtId="0" fontId="47" fillId="0" borderId="3" applyNumberFormat="0" applyFill="0" applyAlignment="0" applyProtection="0"/>
    <xf numFmtId="0" fontId="49" fillId="0" borderId="3" applyNumberFormat="0" applyFill="0" applyAlignment="0" applyProtection="0"/>
    <xf numFmtId="0" fontId="38" fillId="7" borderId="0" applyNumberFormat="0" applyBorder="0" applyAlignment="0" applyProtection="0"/>
    <xf numFmtId="0" fontId="36" fillId="0" borderId="4" applyNumberFormat="0" applyFill="0" applyAlignment="0" applyProtection="0"/>
    <xf numFmtId="0" fontId="38" fillId="3" borderId="0" applyNumberFormat="0" applyBorder="0" applyAlignment="0" applyProtection="0"/>
    <xf numFmtId="0" fontId="46" fillId="2" borderId="5" applyNumberFormat="0" applyAlignment="0" applyProtection="0"/>
    <xf numFmtId="0" fontId="50" fillId="2" borderId="1" applyNumberFormat="0" applyAlignment="0" applyProtection="0"/>
    <xf numFmtId="0" fontId="48" fillId="8" borderId="6" applyNumberFormat="0" applyAlignment="0" applyProtection="0"/>
    <xf numFmtId="0" fontId="11" fillId="9" borderId="0" applyNumberFormat="0" applyBorder="0" applyAlignment="0" applyProtection="0"/>
    <xf numFmtId="0" fontId="38" fillId="10" borderId="0" applyNumberFormat="0" applyBorder="0" applyAlignment="0" applyProtection="0"/>
    <xf numFmtId="0" fontId="43" fillId="0" borderId="7" applyNumberFormat="0" applyFill="0" applyAlignment="0" applyProtection="0"/>
    <xf numFmtId="0" fontId="27" fillId="0" borderId="8" applyNumberFormat="0" applyFill="0" applyAlignment="0" applyProtection="0"/>
    <xf numFmtId="0" fontId="41" fillId="9" borderId="0" applyNumberFormat="0" applyBorder="0" applyAlignment="0" applyProtection="0"/>
    <xf numFmtId="0" fontId="39" fillId="11" borderId="0" applyNumberFormat="0" applyBorder="0" applyAlignment="0" applyProtection="0"/>
    <xf numFmtId="0" fontId="11" fillId="12" borderId="0" applyNumberFormat="0" applyBorder="0" applyAlignment="0" applyProtection="0"/>
    <xf numFmtId="0" fontId="38"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38" fillId="8" borderId="0" applyNumberFormat="0" applyBorder="0" applyAlignment="0" applyProtection="0"/>
    <xf numFmtId="0" fontId="11" fillId="0" borderId="0" applyProtection="0">
      <alignment vertical="center"/>
    </xf>
    <xf numFmtId="0" fontId="38"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38" fillId="16" borderId="0" applyNumberFormat="0" applyBorder="0" applyAlignment="0" applyProtection="0"/>
    <xf numFmtId="0" fontId="0" fillId="0" borderId="0">
      <alignment vertical="center"/>
      <protection/>
    </xf>
    <xf numFmtId="0" fontId="11" fillId="12"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54" fillId="0" borderId="0">
      <alignment/>
      <protection/>
    </xf>
    <xf numFmtId="0" fontId="11" fillId="4" borderId="0" applyNumberFormat="0" applyBorder="0" applyAlignment="0" applyProtection="0"/>
    <xf numFmtId="0" fontId="38" fillId="4" borderId="0" applyNumberFormat="0" applyBorder="0" applyAlignment="0" applyProtection="0"/>
    <xf numFmtId="0" fontId="0" fillId="0" borderId="0">
      <alignment vertical="center"/>
      <protection/>
    </xf>
    <xf numFmtId="0" fontId="44" fillId="0" borderId="0">
      <alignment/>
      <protection/>
    </xf>
    <xf numFmtId="0" fontId="55" fillId="0" borderId="0">
      <alignment/>
      <protection/>
    </xf>
    <xf numFmtId="0" fontId="0" fillId="0" borderId="0">
      <alignment vertical="center"/>
      <protection/>
    </xf>
    <xf numFmtId="0" fontId="44" fillId="0" borderId="0">
      <alignment/>
      <protection/>
    </xf>
    <xf numFmtId="0" fontId="11" fillId="0" borderId="0">
      <alignment/>
      <protection/>
    </xf>
  </cellStyleXfs>
  <cellXfs count="172">
    <xf numFmtId="0" fontId="0" fillId="0" borderId="0" xfId="0" applyAlignment="1">
      <alignment vertical="center"/>
    </xf>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0" fontId="6" fillId="2" borderId="0" xfId="0" applyFont="1" applyFill="1" applyAlignment="1">
      <alignment horizontal="left" vertical="center"/>
    </xf>
    <xf numFmtId="0" fontId="56" fillId="2" borderId="0" xfId="0" applyFont="1" applyFill="1" applyAlignment="1">
      <alignment horizontal="center" vertical="center"/>
    </xf>
    <xf numFmtId="0" fontId="8" fillId="2" borderId="9" xfId="0" applyFont="1" applyFill="1" applyBorder="1" applyAlignment="1">
      <alignment horizontal="center" vertical="center"/>
    </xf>
    <xf numFmtId="0" fontId="9" fillId="2" borderId="9" xfId="0" applyFont="1" applyFill="1" applyBorder="1" applyAlignment="1">
      <alignment horizontal="left" vertical="center"/>
    </xf>
    <xf numFmtId="0" fontId="9" fillId="2" borderId="0" xfId="0" applyFont="1" applyFill="1" applyAlignment="1">
      <alignment horizontal="center" vertical="center"/>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10" fontId="4" fillId="2"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9"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0" xfId="0" applyFont="1" applyFill="1" applyBorder="1" applyAlignment="1">
      <alignment vertical="center"/>
    </xf>
    <xf numFmtId="0" fontId="4" fillId="2" borderId="0" xfId="0" applyFont="1" applyFill="1" applyAlignment="1">
      <alignment horizontal="center" vertical="center"/>
    </xf>
    <xf numFmtId="0" fontId="4" fillId="2" borderId="10" xfId="0" applyFont="1" applyFill="1" applyBorder="1" applyAlignment="1">
      <alignment vertical="center"/>
    </xf>
    <xf numFmtId="0" fontId="3" fillId="2" borderId="10" xfId="0" applyFont="1" applyFill="1" applyBorder="1" applyAlignment="1">
      <alignment vertical="center" wrapText="1"/>
    </xf>
    <xf numFmtId="0" fontId="11" fillId="0" borderId="0" xfId="0" applyNumberFormat="1" applyFont="1" applyFill="1" applyAlignment="1">
      <alignment horizontal="left" vertical="center" wrapText="1"/>
    </xf>
    <xf numFmtId="0" fontId="1" fillId="0" borderId="0" xfId="0" applyFont="1" applyFill="1" applyAlignment="1">
      <alignment horizontal="left" vertical="center" wrapText="1"/>
    </xf>
    <xf numFmtId="0" fontId="0"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3" fillId="0" borderId="0" xfId="0" applyNumberFormat="1" applyFont="1" applyFill="1" applyAlignment="1">
      <alignment horizontal="center" vertical="center" wrapText="1"/>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9"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0" xfId="0" applyFont="1" applyFill="1" applyBorder="1" applyAlignment="1">
      <alignment horizontal="left" vertical="center" wrapText="1"/>
    </xf>
    <xf numFmtId="0" fontId="13" fillId="0" borderId="1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13" fillId="0" borderId="14" xfId="0" applyNumberFormat="1" applyFont="1" applyFill="1" applyBorder="1" applyAlignment="1">
      <alignment horizontal="center" vertical="center" wrapText="1"/>
    </xf>
    <xf numFmtId="0" fontId="20" fillId="0" borderId="0" xfId="0" applyFont="1" applyFill="1" applyAlignment="1">
      <alignment horizontal="center" vertical="center"/>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0" xfId="0" applyFont="1" applyFill="1" applyBorder="1" applyAlignment="1">
      <alignment horizontal="center" vertical="center"/>
    </xf>
    <xf numFmtId="176" fontId="13" fillId="0" borderId="10" xfId="0" applyNumberFormat="1" applyFont="1" applyFill="1" applyBorder="1" applyAlignment="1">
      <alignment horizontal="center" vertical="center" wrapText="1"/>
    </xf>
    <xf numFmtId="0" fontId="13" fillId="0" borderId="10" xfId="68" applyFont="1" applyFill="1" applyBorder="1" applyAlignment="1">
      <alignment horizontal="center" vertical="center" wrapText="1"/>
      <protection/>
    </xf>
    <xf numFmtId="0" fontId="13" fillId="0" borderId="10" xfId="72" applyFont="1" applyFill="1" applyBorder="1" applyAlignment="1">
      <alignment horizontal="center" vertical="center" wrapText="1" shrinkToFit="1"/>
      <protection/>
    </xf>
    <xf numFmtId="0" fontId="13" fillId="0" borderId="10" xfId="65" applyFont="1" applyFill="1" applyBorder="1" applyAlignment="1">
      <alignment horizontal="center" vertical="center" wrapText="1"/>
      <protection/>
    </xf>
    <xf numFmtId="0" fontId="13" fillId="0" borderId="21" xfId="65" applyFont="1" applyFill="1" applyBorder="1" applyAlignment="1">
      <alignment horizontal="center" vertical="center" wrapText="1"/>
      <protection/>
    </xf>
    <xf numFmtId="0" fontId="13" fillId="0" borderId="10" xfId="71" applyFont="1" applyFill="1" applyBorder="1" applyAlignment="1">
      <alignment horizontal="center" vertical="center" wrapText="1"/>
      <protection/>
    </xf>
    <xf numFmtId="14" fontId="20" fillId="0" borderId="0" xfId="0" applyNumberFormat="1" applyFont="1" applyFill="1" applyAlignment="1">
      <alignment horizontal="center" vertical="center"/>
    </xf>
    <xf numFmtId="0" fontId="13" fillId="0" borderId="22"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4" xfId="0" applyFont="1" applyFill="1" applyBorder="1" applyAlignment="1">
      <alignment horizontal="center" vertical="center"/>
    </xf>
    <xf numFmtId="0" fontId="21" fillId="0" borderId="14" xfId="0" applyFont="1" applyFill="1" applyBorder="1" applyAlignment="1">
      <alignment horizontal="center" vertical="center"/>
    </xf>
    <xf numFmtId="49" fontId="13" fillId="0" borderId="10" xfId="73" applyNumberFormat="1" applyFont="1" applyFill="1" applyBorder="1" applyAlignment="1" applyProtection="1">
      <alignment horizontal="center" vertical="center" wrapText="1"/>
      <protection/>
    </xf>
    <xf numFmtId="0" fontId="13" fillId="19" borderId="10" xfId="0" applyFont="1" applyFill="1" applyBorder="1" applyAlignment="1">
      <alignment horizontal="center" vertical="center" wrapText="1"/>
    </xf>
    <xf numFmtId="0" fontId="13" fillId="0" borderId="10" xfId="0" applyNumberFormat="1" applyFont="1" applyFill="1" applyBorder="1" applyAlignment="1">
      <alignment horizontal="left" vertical="center" wrapText="1"/>
    </xf>
    <xf numFmtId="49" fontId="13" fillId="0" borderId="10" xfId="70" applyNumberFormat="1" applyFont="1" applyFill="1" applyBorder="1" applyAlignment="1">
      <alignment horizontal="center" vertical="center" wrapText="1"/>
      <protection/>
    </xf>
    <xf numFmtId="0" fontId="14" fillId="0" borderId="0" xfId="0" applyFont="1" applyFill="1" applyAlignment="1">
      <alignment horizontal="center" vertical="center" wrapText="1"/>
    </xf>
    <xf numFmtId="0" fontId="13" fillId="0" borderId="25"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0" xfId="71" applyFont="1" applyFill="1" applyBorder="1" applyAlignment="1">
      <alignment horizontal="center" vertical="center" wrapText="1"/>
      <protection/>
    </xf>
    <xf numFmtId="0" fontId="13" fillId="0" borderId="13"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10" xfId="0" applyFont="1" applyFill="1" applyBorder="1" applyAlignment="1">
      <alignment horizontal="center" vertical="center"/>
    </xf>
    <xf numFmtId="0" fontId="57" fillId="0" borderId="10" xfId="0"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15" fillId="0" borderId="0" xfId="0" applyFont="1" applyFill="1" applyAlignment="1">
      <alignment horizontal="left" vertical="center"/>
    </xf>
    <xf numFmtId="0" fontId="0" fillId="0" borderId="0" xfId="0" applyFont="1" applyFill="1" applyAlignment="1">
      <alignment horizontal="left" vertical="center"/>
    </xf>
    <xf numFmtId="0" fontId="22" fillId="0" borderId="0" xfId="0" applyFont="1" applyFill="1" applyAlignment="1">
      <alignment horizontal="center" vertical="center"/>
    </xf>
    <xf numFmtId="0" fontId="13" fillId="0" borderId="10"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178" fontId="13" fillId="0" borderId="10" xfId="0" applyNumberFormat="1" applyFont="1" applyFill="1" applyBorder="1" applyAlignment="1">
      <alignment horizontal="center" vertical="center" wrapText="1"/>
    </xf>
    <xf numFmtId="0" fontId="23" fillId="0" borderId="0" xfId="0" applyFont="1" applyFill="1" applyAlignment="1">
      <alignment vertical="center"/>
    </xf>
    <xf numFmtId="0" fontId="24" fillId="0" borderId="0" xfId="0" applyFont="1" applyFill="1" applyAlignment="1">
      <alignment vertical="center"/>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25" fillId="0" borderId="0" xfId="0" applyFont="1" applyFill="1" applyAlignment="1">
      <alignment horizontal="justify" vertical="center"/>
    </xf>
    <xf numFmtId="0" fontId="11" fillId="0" borderId="0" xfId="0" applyFont="1" applyFill="1" applyAlignment="1">
      <alignment vertical="center"/>
    </xf>
    <xf numFmtId="0" fontId="56" fillId="0" borderId="0" xfId="0" applyFont="1" applyFill="1" applyAlignment="1">
      <alignment horizontal="center" vertical="center"/>
    </xf>
    <xf numFmtId="0" fontId="26" fillId="0" borderId="0" xfId="0" applyFont="1" applyFill="1" applyAlignment="1">
      <alignment horizontal="center" vertical="center"/>
    </xf>
    <xf numFmtId="0" fontId="3" fillId="0" borderId="0" xfId="0" applyFont="1" applyFill="1" applyAlignment="1">
      <alignment horizontal="right" vertical="center"/>
    </xf>
    <xf numFmtId="0" fontId="0" fillId="0" borderId="10" xfId="0" applyFill="1" applyBorder="1" applyAlignment="1">
      <alignment horizontal="center" vertical="center"/>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7" fillId="0" borderId="10" xfId="56" applyNumberFormat="1" applyFont="1" applyFill="1" applyBorder="1" applyAlignment="1" applyProtection="1">
      <alignment horizontal="center" vertical="center" wrapText="1"/>
      <protection/>
    </xf>
    <xf numFmtId="0" fontId="28" fillId="0" borderId="10" xfId="61" applyNumberFormat="1" applyFont="1" applyFill="1" applyBorder="1" applyAlignment="1" applyProtection="1">
      <alignment horizontal="center" vertical="center" wrapText="1"/>
      <protection/>
    </xf>
    <xf numFmtId="0" fontId="28" fillId="0" borderId="10" xfId="0" applyFont="1" applyFill="1" applyBorder="1" applyAlignment="1">
      <alignment horizontal="center" vertical="center" wrapText="1"/>
    </xf>
    <xf numFmtId="0" fontId="14" fillId="0" borderId="10" xfId="61" applyNumberFormat="1" applyFont="1" applyFill="1" applyBorder="1" applyAlignment="1" applyProtection="1">
      <alignment horizontal="center" vertical="center" wrapText="1"/>
      <protection/>
    </xf>
    <xf numFmtId="49" fontId="58" fillId="0" borderId="31" xfId="0" applyNumberFormat="1" applyFont="1" applyFill="1" applyBorder="1" applyAlignment="1">
      <alignment horizontal="left" vertical="center" wrapText="1"/>
    </xf>
    <xf numFmtId="49" fontId="58" fillId="0" borderId="17" xfId="0" applyNumberFormat="1" applyFont="1" applyFill="1" applyBorder="1" applyAlignment="1">
      <alignment horizontal="left" vertical="center" wrapText="1"/>
    </xf>
    <xf numFmtId="49" fontId="58" fillId="0" borderId="18"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14" fillId="0" borderId="10" xfId="61" applyNumberFormat="1" applyFont="1" applyFill="1" applyBorder="1" applyAlignment="1" applyProtection="1">
      <alignment vertical="center" wrapText="1"/>
      <protection/>
    </xf>
    <xf numFmtId="0" fontId="14" fillId="0" borderId="10" xfId="61" applyNumberFormat="1" applyFont="1" applyFill="1" applyBorder="1" applyAlignment="1" applyProtection="1">
      <alignment horizontal="left" vertical="center" wrapText="1"/>
      <protection/>
    </xf>
    <xf numFmtId="0" fontId="29" fillId="0" borderId="10" xfId="0" applyFont="1" applyFill="1" applyBorder="1" applyAlignment="1">
      <alignment horizontal="center" vertical="center" wrapText="1"/>
    </xf>
    <xf numFmtId="0" fontId="27" fillId="0" borderId="10" xfId="56" applyNumberFormat="1" applyFont="1" applyFill="1" applyBorder="1" applyAlignment="1" applyProtection="1">
      <alignment horizontal="left" vertical="center" wrapText="1"/>
      <protection/>
    </xf>
    <xf numFmtId="0" fontId="30" fillId="0" borderId="10" xfId="0" applyFont="1" applyFill="1" applyBorder="1" applyAlignment="1">
      <alignment horizontal="center" vertical="center" wrapText="1"/>
    </xf>
    <xf numFmtId="0" fontId="11" fillId="0" borderId="31" xfId="56" applyNumberFormat="1" applyFont="1" applyFill="1" applyBorder="1" applyAlignment="1" applyProtection="1">
      <alignment horizontal="left" vertical="center" wrapText="1"/>
      <protection/>
    </xf>
    <xf numFmtId="0" fontId="11" fillId="0" borderId="17" xfId="56" applyNumberFormat="1" applyFont="1" applyFill="1" applyBorder="1" applyAlignment="1" applyProtection="1">
      <alignment horizontal="left" vertical="center" wrapText="1"/>
      <protection/>
    </xf>
    <xf numFmtId="0" fontId="11" fillId="0" borderId="18" xfId="56" applyNumberFormat="1" applyFont="1" applyFill="1" applyBorder="1" applyAlignment="1" applyProtection="1">
      <alignment horizontal="left" vertical="center" wrapText="1"/>
      <protection/>
    </xf>
    <xf numFmtId="0" fontId="3" fillId="0" borderId="10" xfId="0" applyFont="1" applyFill="1" applyBorder="1" applyAlignment="1">
      <alignment horizontal="justify" vertical="center" wrapText="1"/>
    </xf>
    <xf numFmtId="0" fontId="3" fillId="0" borderId="3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0" xfId="0" applyNumberFormat="1" applyFont="1" applyFill="1" applyAlignment="1">
      <alignment horizontal="left" vertical="center" wrapText="1"/>
    </xf>
    <xf numFmtId="0" fontId="31" fillId="0" borderId="10" xfId="0" applyFont="1" applyFill="1" applyBorder="1" applyAlignment="1">
      <alignment horizontal="center" vertical="center" wrapText="1"/>
    </xf>
    <xf numFmtId="0" fontId="24" fillId="0" borderId="0" xfId="0" applyFont="1" applyAlignment="1">
      <alignment vertical="center"/>
    </xf>
    <xf numFmtId="0" fontId="32" fillId="2" borderId="0" xfId="0" applyFont="1" applyFill="1" applyAlignment="1">
      <alignment vertical="center"/>
    </xf>
    <xf numFmtId="0" fontId="0" fillId="2" borderId="0" xfId="0" applyFill="1" applyAlignment="1">
      <alignment vertical="center"/>
    </xf>
    <xf numFmtId="0" fontId="17" fillId="2" borderId="0" xfId="0" applyFont="1" applyFill="1" applyAlignment="1">
      <alignment horizontal="center" vertical="center"/>
    </xf>
    <xf numFmtId="0" fontId="18" fillId="2" borderId="0" xfId="0" applyFont="1" applyFill="1" applyAlignment="1">
      <alignment horizontal="center" vertical="center"/>
    </xf>
    <xf numFmtId="0" fontId="13" fillId="2" borderId="10" xfId="0" applyFont="1" applyFill="1" applyBorder="1" applyAlignment="1">
      <alignment horizontal="center" vertical="center"/>
    </xf>
    <xf numFmtId="0" fontId="13" fillId="2" borderId="10" xfId="0" applyFont="1" applyFill="1" applyBorder="1" applyAlignment="1">
      <alignment horizontal="left" vertical="center"/>
    </xf>
    <xf numFmtId="0" fontId="13" fillId="0" borderId="10" xfId="0" applyFont="1" applyFill="1" applyBorder="1" applyAlignment="1" quotePrefix="1">
      <alignment horizontal="center" vertical="center" wrapText="1"/>
    </xf>
    <xf numFmtId="0" fontId="13" fillId="0" borderId="14" xfId="0" applyFont="1" applyFill="1" applyBorder="1" applyAlignment="1" quotePrefix="1">
      <alignment horizontal="center" vertical="center"/>
    </xf>
    <xf numFmtId="0" fontId="13" fillId="0" borderId="0" xfId="0" applyFont="1" applyFill="1" applyAlignment="1" quotePrefix="1">
      <alignment horizontal="center" vertical="center"/>
    </xf>
    <xf numFmtId="0" fontId="13" fillId="0" borderId="15" xfId="0" applyFont="1" applyFill="1" applyBorder="1" applyAlignment="1" quotePrefix="1">
      <alignment horizontal="center" vertical="center" wrapText="1"/>
    </xf>
    <xf numFmtId="0" fontId="13" fillId="0" borderId="14" xfId="0" applyFont="1" applyFill="1" applyBorder="1" applyAlignment="1" quotePrefix="1">
      <alignment horizontal="center" vertical="center" wrapText="1"/>
    </xf>
    <xf numFmtId="0" fontId="13" fillId="0" borderId="14" xfId="0" applyFont="1" applyFill="1" applyBorder="1" applyAlignment="1" quotePrefix="1">
      <alignment horizontal="center" vertical="center" wrapText="1"/>
    </xf>
    <xf numFmtId="0" fontId="13" fillId="0" borderId="23" xfId="0" applyFont="1" applyFill="1" applyBorder="1" applyAlignment="1" quotePrefix="1">
      <alignment horizontal="center" vertical="center" wrapText="1"/>
    </xf>
    <xf numFmtId="0" fontId="13" fillId="0" borderId="25" xfId="0" applyFont="1" applyFill="1" applyBorder="1" applyAlignment="1" quotePrefix="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2" xfId="68"/>
    <cellStyle name="常规 3" xfId="69"/>
    <cellStyle name="Normal" xfId="70"/>
    <cellStyle name="常规 5" xfId="71"/>
    <cellStyle name="常规_Sheet1" xfId="72"/>
    <cellStyle name="常规 2 4"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6"/>
  <sheetViews>
    <sheetView zoomScaleSheetLayoutView="100" workbookViewId="0" topLeftCell="A1">
      <selection activeCell="A15" sqref="A15"/>
    </sheetView>
  </sheetViews>
  <sheetFormatPr defaultColWidth="9.00390625" defaultRowHeight="14.25"/>
  <cols>
    <col min="1" max="1" width="77.125" style="0" customWidth="1"/>
    <col min="2" max="2" width="11.25390625" style="0" customWidth="1"/>
    <col min="3" max="3" width="23.75390625" style="0" customWidth="1"/>
  </cols>
  <sheetData>
    <row r="1" spans="1:3" ht="18.75">
      <c r="A1" s="158" t="s">
        <v>0</v>
      </c>
      <c r="B1" s="159"/>
      <c r="C1" s="159"/>
    </row>
    <row r="2" spans="1:3" s="157" customFormat="1" ht="27">
      <c r="A2" s="160" t="s">
        <v>1</v>
      </c>
      <c r="B2" s="161"/>
      <c r="C2" s="161"/>
    </row>
    <row r="3" spans="1:3" ht="25.5" customHeight="1">
      <c r="A3" s="162" t="s">
        <v>2</v>
      </c>
      <c r="B3" s="162" t="s">
        <v>3</v>
      </c>
      <c r="C3" s="162" t="s">
        <v>4</v>
      </c>
    </row>
    <row r="4" spans="1:3" ht="25.5" customHeight="1">
      <c r="A4" s="163" t="s">
        <v>5</v>
      </c>
      <c r="B4" s="162" t="s">
        <v>6</v>
      </c>
      <c r="C4" s="162" t="s">
        <v>6</v>
      </c>
    </row>
    <row r="5" spans="1:3" ht="25.5" customHeight="1">
      <c r="A5" s="163" t="s">
        <v>7</v>
      </c>
      <c r="B5" s="162" t="s">
        <v>8</v>
      </c>
      <c r="C5" s="162">
        <v>13</v>
      </c>
    </row>
    <row r="6" spans="1:3" ht="25.5" customHeight="1">
      <c r="A6" s="163" t="s">
        <v>9</v>
      </c>
      <c r="B6" s="162" t="s">
        <v>8</v>
      </c>
      <c r="C6" s="162">
        <v>189</v>
      </c>
    </row>
    <row r="7" spans="1:3" ht="25.5" customHeight="1">
      <c r="A7" s="163" t="s">
        <v>10</v>
      </c>
      <c r="B7" s="162" t="s">
        <v>11</v>
      </c>
      <c r="C7" s="70">
        <v>131686</v>
      </c>
    </row>
    <row r="8" spans="1:3" ht="25.5" customHeight="1">
      <c r="A8" s="163" t="s">
        <v>12</v>
      </c>
      <c r="B8" s="162" t="s">
        <v>11</v>
      </c>
      <c r="C8" s="70">
        <v>99941</v>
      </c>
    </row>
    <row r="9" spans="1:3" ht="25.5" customHeight="1">
      <c r="A9" s="163" t="s">
        <v>13</v>
      </c>
      <c r="B9" s="162" t="s">
        <v>14</v>
      </c>
      <c r="C9" s="70">
        <v>442416</v>
      </c>
    </row>
    <row r="10" spans="1:3" ht="25.5" customHeight="1">
      <c r="A10" s="163" t="s">
        <v>15</v>
      </c>
      <c r="B10" s="162" t="s">
        <v>14</v>
      </c>
      <c r="C10" s="70">
        <v>407928</v>
      </c>
    </row>
    <row r="11" spans="1:3" ht="25.5" customHeight="1">
      <c r="A11" s="163" t="s">
        <v>16</v>
      </c>
      <c r="B11" s="162" t="s">
        <v>17</v>
      </c>
      <c r="C11" s="162">
        <v>22962</v>
      </c>
    </row>
    <row r="12" spans="1:3" ht="25.5" customHeight="1">
      <c r="A12" s="163" t="s">
        <v>18</v>
      </c>
      <c r="B12" s="162" t="s">
        <v>19</v>
      </c>
      <c r="C12" s="70">
        <v>256099.24</v>
      </c>
    </row>
    <row r="13" spans="1:3" ht="25.5" customHeight="1">
      <c r="A13" s="163" t="s">
        <v>20</v>
      </c>
      <c r="B13" s="162" t="s">
        <v>19</v>
      </c>
      <c r="C13" s="70">
        <v>34870.03</v>
      </c>
    </row>
    <row r="14" spans="1:3" ht="25.5" customHeight="1">
      <c r="A14" s="163" t="s">
        <v>21</v>
      </c>
      <c r="B14" s="162" t="s">
        <v>19</v>
      </c>
      <c r="C14" s="70">
        <v>256025.02</v>
      </c>
    </row>
    <row r="15" spans="1:3" ht="25.5" customHeight="1">
      <c r="A15" s="163" t="s">
        <v>22</v>
      </c>
      <c r="B15" s="162" t="s">
        <v>19</v>
      </c>
      <c r="C15" s="70">
        <v>41506.14</v>
      </c>
    </row>
    <row r="16" spans="1:3" ht="25.5" customHeight="1">
      <c r="A16" s="163" t="s">
        <v>23</v>
      </c>
      <c r="B16" s="162" t="s">
        <v>19</v>
      </c>
      <c r="C16" s="162">
        <v>34870.03</v>
      </c>
    </row>
  </sheetData>
  <sheetProtection/>
  <mergeCells count="1">
    <mergeCell ref="A2:C2"/>
  </mergeCells>
  <printOptions horizontalCentered="1"/>
  <pageMargins left="0.98" right="0.98" top="0.79" bottom="0.79" header="0.51" footer="0.71"/>
  <pageSetup firstPageNumber="18"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40"/>
  <sheetViews>
    <sheetView zoomScaleSheetLayoutView="100" workbookViewId="0" topLeftCell="A1">
      <selection activeCell="J11" sqref="J11"/>
    </sheetView>
  </sheetViews>
  <sheetFormatPr defaultColWidth="9.00390625" defaultRowHeight="14.25"/>
  <cols>
    <col min="1" max="1" width="3.875" style="109" customWidth="1"/>
    <col min="2" max="2" width="9.125" style="109" customWidth="1"/>
    <col min="3" max="3" width="9.50390625" style="109" customWidth="1"/>
    <col min="4" max="4" width="5.50390625" style="109" customWidth="1"/>
    <col min="5" max="5" width="29.75390625" style="109" customWidth="1"/>
    <col min="6" max="8" width="9.75390625" style="109" customWidth="1"/>
    <col min="9" max="9" width="9.875" style="109" customWidth="1"/>
    <col min="10" max="10" width="11.375" style="109" customWidth="1"/>
    <col min="11" max="11" width="8.25390625" style="109" customWidth="1"/>
    <col min="12" max="16384" width="9.00390625" style="109" customWidth="1"/>
  </cols>
  <sheetData>
    <row r="1" spans="2:11" s="105" customFormat="1" ht="18.75">
      <c r="B1" s="110" t="s">
        <v>24</v>
      </c>
      <c r="C1" s="110"/>
      <c r="D1" s="110"/>
      <c r="E1" s="110"/>
      <c r="F1" s="111"/>
      <c r="G1" s="111"/>
      <c r="H1" s="111"/>
      <c r="I1" s="111"/>
      <c r="J1" s="111"/>
      <c r="K1" s="111"/>
    </row>
    <row r="2" spans="2:11" s="106" customFormat="1" ht="24" customHeight="1">
      <c r="B2" s="112" t="s">
        <v>25</v>
      </c>
      <c r="C2" s="113"/>
      <c r="D2" s="113"/>
      <c r="E2" s="113"/>
      <c r="F2" s="113"/>
      <c r="G2" s="113"/>
      <c r="H2" s="113"/>
      <c r="I2" s="113"/>
      <c r="J2" s="113"/>
      <c r="K2" s="113"/>
    </row>
    <row r="3" spans="1:11" ht="18" customHeight="1">
      <c r="A3" s="114" t="s">
        <v>26</v>
      </c>
      <c r="B3" s="114"/>
      <c r="C3" s="114"/>
      <c r="D3" s="114"/>
      <c r="E3" s="114"/>
      <c r="F3" s="114"/>
      <c r="G3" s="114"/>
      <c r="H3" s="114"/>
      <c r="I3" s="114"/>
      <c r="J3" s="114"/>
      <c r="K3" s="114"/>
    </row>
    <row r="4" spans="1:11" ht="26.25" customHeight="1">
      <c r="A4" s="115" t="s">
        <v>27</v>
      </c>
      <c r="B4" s="116" t="s">
        <v>28</v>
      </c>
      <c r="C4" s="117"/>
      <c r="D4" s="117"/>
      <c r="E4" s="118"/>
      <c r="F4" s="119" t="s">
        <v>29</v>
      </c>
      <c r="G4" s="119"/>
      <c r="H4" s="119" t="s">
        <v>30</v>
      </c>
      <c r="I4" s="119"/>
      <c r="J4" s="119"/>
      <c r="K4" s="119"/>
    </row>
    <row r="5" spans="1:11" ht="36.75" customHeight="1">
      <c r="A5" s="115"/>
      <c r="B5" s="120"/>
      <c r="C5" s="121"/>
      <c r="D5" s="121"/>
      <c r="E5" s="122"/>
      <c r="F5" s="119" t="s">
        <v>31</v>
      </c>
      <c r="G5" s="119" t="s">
        <v>32</v>
      </c>
      <c r="H5" s="119" t="s">
        <v>33</v>
      </c>
      <c r="I5" s="119" t="s">
        <v>34</v>
      </c>
      <c r="J5" s="119" t="s">
        <v>35</v>
      </c>
      <c r="K5" s="119" t="s">
        <v>36</v>
      </c>
    </row>
    <row r="6" spans="1:11" ht="27" customHeight="1">
      <c r="A6" s="123" t="s">
        <v>37</v>
      </c>
      <c r="B6" s="124"/>
      <c r="C6" s="124"/>
      <c r="D6" s="124"/>
      <c r="E6" s="125"/>
      <c r="F6" s="126">
        <f aca="true" t="shared" si="0" ref="F6:K6">F7+F26+F30+F34</f>
        <v>34870.03</v>
      </c>
      <c r="G6" s="126">
        <f t="shared" si="0"/>
        <v>34870.03</v>
      </c>
      <c r="H6" s="126">
        <f t="shared" si="0"/>
        <v>37747.03</v>
      </c>
      <c r="I6" s="126">
        <f t="shared" si="0"/>
        <v>18996.36</v>
      </c>
      <c r="J6" s="126">
        <f t="shared" si="0"/>
        <v>24962.66</v>
      </c>
      <c r="K6" s="126"/>
    </row>
    <row r="7" spans="1:13" ht="27" customHeight="1">
      <c r="A7" s="127" t="s">
        <v>38</v>
      </c>
      <c r="B7" s="128" t="s">
        <v>39</v>
      </c>
      <c r="C7" s="128"/>
      <c r="D7" s="128"/>
      <c r="E7" s="128"/>
      <c r="F7" s="129">
        <f aca="true" t="shared" si="1" ref="F7:J7">SUM(F8:F25)</f>
        <v>27859.9</v>
      </c>
      <c r="G7" s="129">
        <f t="shared" si="1"/>
        <v>27859.9</v>
      </c>
      <c r="H7" s="129">
        <f t="shared" si="1"/>
        <v>32064.2</v>
      </c>
      <c r="I7" s="129">
        <f t="shared" si="1"/>
        <v>15897.36</v>
      </c>
      <c r="J7" s="129">
        <f t="shared" si="1"/>
        <v>19379.66</v>
      </c>
      <c r="K7" s="129"/>
      <c r="M7" s="35"/>
    </row>
    <row r="8" spans="1:13" ht="27" customHeight="1">
      <c r="A8" s="130">
        <v>1</v>
      </c>
      <c r="B8" s="131" t="s">
        <v>40</v>
      </c>
      <c r="C8" s="132"/>
      <c r="D8" s="132"/>
      <c r="E8" s="133"/>
      <c r="F8" s="55">
        <v>10046</v>
      </c>
      <c r="G8" s="55">
        <v>10046</v>
      </c>
      <c r="H8" s="134">
        <v>10902</v>
      </c>
      <c r="I8" s="134">
        <v>9563</v>
      </c>
      <c r="J8" s="134">
        <v>10902</v>
      </c>
      <c r="K8" s="134"/>
      <c r="M8" s="35"/>
    </row>
    <row r="9" spans="1:13" ht="27" customHeight="1">
      <c r="A9" s="130">
        <v>2</v>
      </c>
      <c r="B9" s="131" t="s">
        <v>41</v>
      </c>
      <c r="C9" s="132"/>
      <c r="D9" s="132"/>
      <c r="E9" s="133"/>
      <c r="F9" s="55">
        <v>3081</v>
      </c>
      <c r="G9" s="55">
        <v>3081</v>
      </c>
      <c r="H9" s="134">
        <v>1366.2</v>
      </c>
      <c r="I9" s="134">
        <v>953</v>
      </c>
      <c r="J9" s="134">
        <v>953</v>
      </c>
      <c r="K9" s="134"/>
      <c r="M9" s="35"/>
    </row>
    <row r="10" spans="1:13" ht="36" customHeight="1">
      <c r="A10" s="130">
        <v>3</v>
      </c>
      <c r="B10" s="131" t="s">
        <v>42</v>
      </c>
      <c r="C10" s="132"/>
      <c r="D10" s="132"/>
      <c r="E10" s="133"/>
      <c r="F10" s="55"/>
      <c r="G10" s="55"/>
      <c r="H10" s="134">
        <v>430.3</v>
      </c>
      <c r="I10" s="134"/>
      <c r="J10" s="134">
        <v>430.3</v>
      </c>
      <c r="K10" s="134"/>
      <c r="M10" s="35"/>
    </row>
    <row r="11" spans="1:13" ht="27" customHeight="1">
      <c r="A11" s="130">
        <v>4</v>
      </c>
      <c r="B11" s="131" t="s">
        <v>43</v>
      </c>
      <c r="C11" s="132"/>
      <c r="D11" s="132"/>
      <c r="E11" s="133"/>
      <c r="F11" s="55">
        <v>434</v>
      </c>
      <c r="G11" s="55">
        <v>434</v>
      </c>
      <c r="H11" s="134">
        <v>934.34</v>
      </c>
      <c r="I11" s="134"/>
      <c r="J11" s="134">
        <v>66</v>
      </c>
      <c r="K11" s="134"/>
      <c r="M11" s="35"/>
    </row>
    <row r="12" spans="1:13" ht="39" customHeight="1">
      <c r="A12" s="130">
        <v>5</v>
      </c>
      <c r="B12" s="131" t="s">
        <v>44</v>
      </c>
      <c r="C12" s="132"/>
      <c r="D12" s="132"/>
      <c r="E12" s="133"/>
      <c r="F12" s="55"/>
      <c r="G12" s="55"/>
      <c r="H12" s="134">
        <v>294</v>
      </c>
      <c r="I12" s="134"/>
      <c r="J12" s="134">
        <v>294</v>
      </c>
      <c r="K12" s="134"/>
      <c r="M12" s="35"/>
    </row>
    <row r="13" spans="1:13" ht="33" customHeight="1">
      <c r="A13" s="130">
        <v>6</v>
      </c>
      <c r="B13" s="131" t="s">
        <v>45</v>
      </c>
      <c r="C13" s="132"/>
      <c r="D13" s="132"/>
      <c r="E13" s="133"/>
      <c r="F13" s="55">
        <v>2118.74</v>
      </c>
      <c r="G13" s="55">
        <v>2118.74</v>
      </c>
      <c r="H13" s="134">
        <v>7917.21</v>
      </c>
      <c r="I13" s="134">
        <v>1352.36</v>
      </c>
      <c r="J13" s="134">
        <v>1352.36</v>
      </c>
      <c r="K13" s="134"/>
      <c r="M13" s="35"/>
    </row>
    <row r="14" spans="1:13" ht="27" customHeight="1">
      <c r="A14" s="130">
        <v>7</v>
      </c>
      <c r="B14" s="131" t="s">
        <v>46</v>
      </c>
      <c r="C14" s="132"/>
      <c r="D14" s="132"/>
      <c r="E14" s="133"/>
      <c r="F14" s="55">
        <v>2176.16</v>
      </c>
      <c r="G14" s="55">
        <v>2176.16</v>
      </c>
      <c r="H14" s="134">
        <v>1905</v>
      </c>
      <c r="I14" s="134">
        <v>1470</v>
      </c>
      <c r="J14" s="134">
        <v>1866</v>
      </c>
      <c r="K14" s="134"/>
      <c r="M14" s="35"/>
    </row>
    <row r="15" spans="1:13" ht="27" customHeight="1">
      <c r="A15" s="130">
        <v>8</v>
      </c>
      <c r="B15" s="131" t="s">
        <v>47</v>
      </c>
      <c r="C15" s="132"/>
      <c r="D15" s="132"/>
      <c r="E15" s="133"/>
      <c r="F15" s="55">
        <v>1500</v>
      </c>
      <c r="G15" s="55">
        <v>1500</v>
      </c>
      <c r="H15" s="134"/>
      <c r="I15" s="134"/>
      <c r="J15" s="134"/>
      <c r="K15" s="134"/>
      <c r="M15" s="35"/>
    </row>
    <row r="16" spans="1:13" ht="27" customHeight="1">
      <c r="A16" s="130">
        <v>9</v>
      </c>
      <c r="B16" s="131" t="s">
        <v>48</v>
      </c>
      <c r="C16" s="132"/>
      <c r="D16" s="132"/>
      <c r="E16" s="133"/>
      <c r="F16" s="55">
        <v>120</v>
      </c>
      <c r="G16" s="55">
        <v>120</v>
      </c>
      <c r="H16" s="134">
        <v>185</v>
      </c>
      <c r="I16" s="134"/>
      <c r="J16" s="134"/>
      <c r="K16" s="134"/>
      <c r="M16" s="35"/>
    </row>
    <row r="17" spans="1:11" ht="27" customHeight="1">
      <c r="A17" s="130">
        <v>10</v>
      </c>
      <c r="B17" s="131" t="s">
        <v>49</v>
      </c>
      <c r="C17" s="132"/>
      <c r="D17" s="132"/>
      <c r="E17" s="133"/>
      <c r="F17" s="55"/>
      <c r="G17" s="55"/>
      <c r="H17" s="134"/>
      <c r="I17" s="134"/>
      <c r="J17" s="134"/>
      <c r="K17" s="134"/>
    </row>
    <row r="18" spans="1:11" ht="27" customHeight="1">
      <c r="A18" s="130">
        <v>11</v>
      </c>
      <c r="B18" s="131" t="s">
        <v>50</v>
      </c>
      <c r="C18" s="132"/>
      <c r="D18" s="132"/>
      <c r="E18" s="133"/>
      <c r="F18" s="55">
        <v>6948</v>
      </c>
      <c r="G18" s="55">
        <v>6948</v>
      </c>
      <c r="H18" s="134">
        <v>4977</v>
      </c>
      <c r="I18" s="134">
        <v>1661</v>
      </c>
      <c r="J18" s="134">
        <v>1661</v>
      </c>
      <c r="K18" s="134"/>
    </row>
    <row r="19" spans="1:11" ht="36.75" customHeight="1">
      <c r="A19" s="130">
        <v>12</v>
      </c>
      <c r="B19" s="131" t="s">
        <v>51</v>
      </c>
      <c r="C19" s="132"/>
      <c r="D19" s="132"/>
      <c r="E19" s="133"/>
      <c r="F19" s="55">
        <v>1431</v>
      </c>
      <c r="G19" s="55">
        <v>1431</v>
      </c>
      <c r="H19" s="134">
        <v>600</v>
      </c>
      <c r="I19" s="134">
        <v>600</v>
      </c>
      <c r="J19" s="134">
        <v>600</v>
      </c>
      <c r="K19" s="134"/>
    </row>
    <row r="20" spans="1:11" ht="27" customHeight="1">
      <c r="A20" s="130">
        <v>13</v>
      </c>
      <c r="B20" s="131" t="s">
        <v>52</v>
      </c>
      <c r="C20" s="132"/>
      <c r="D20" s="132"/>
      <c r="E20" s="133"/>
      <c r="F20" s="55"/>
      <c r="G20" s="55"/>
      <c r="H20" s="134"/>
      <c r="I20" s="134"/>
      <c r="J20" s="134"/>
      <c r="K20" s="134"/>
    </row>
    <row r="21" spans="1:11" ht="27" customHeight="1">
      <c r="A21" s="130">
        <v>14</v>
      </c>
      <c r="B21" s="131" t="s">
        <v>53</v>
      </c>
      <c r="C21" s="132"/>
      <c r="D21" s="132"/>
      <c r="E21" s="133"/>
      <c r="F21" s="55"/>
      <c r="G21" s="55"/>
      <c r="H21" s="134"/>
      <c r="I21" s="134"/>
      <c r="J21" s="134"/>
      <c r="K21" s="134"/>
    </row>
    <row r="22" spans="1:11" ht="27" customHeight="1">
      <c r="A22" s="130">
        <v>15</v>
      </c>
      <c r="B22" s="131" t="s">
        <v>54</v>
      </c>
      <c r="C22" s="132"/>
      <c r="D22" s="132"/>
      <c r="E22" s="133"/>
      <c r="F22" s="55"/>
      <c r="G22" s="55"/>
      <c r="H22" s="134"/>
      <c r="I22" s="134"/>
      <c r="J22" s="134"/>
      <c r="K22" s="134"/>
    </row>
    <row r="23" spans="1:11" ht="54.75" customHeight="1">
      <c r="A23" s="135">
        <v>16</v>
      </c>
      <c r="B23" s="131" t="s">
        <v>55</v>
      </c>
      <c r="C23" s="132"/>
      <c r="D23" s="132"/>
      <c r="E23" s="133"/>
      <c r="F23" s="55">
        <v>5</v>
      </c>
      <c r="G23" s="55">
        <v>5</v>
      </c>
      <c r="H23" s="134">
        <v>1298.15</v>
      </c>
      <c r="I23" s="134">
        <v>298</v>
      </c>
      <c r="J23" s="134"/>
      <c r="K23" s="134"/>
    </row>
    <row r="24" spans="1:11" s="107" customFormat="1" ht="24.75" customHeight="1">
      <c r="A24" s="136">
        <v>17</v>
      </c>
      <c r="B24" s="131" t="s">
        <v>56</v>
      </c>
      <c r="C24" s="132"/>
      <c r="D24" s="132"/>
      <c r="E24" s="133"/>
      <c r="F24" s="55"/>
      <c r="G24" s="55"/>
      <c r="H24" s="134"/>
      <c r="I24" s="134"/>
      <c r="J24" s="134"/>
      <c r="K24" s="134"/>
    </row>
    <row r="25" spans="1:11" s="107" customFormat="1" ht="57" customHeight="1">
      <c r="A25" s="136">
        <v>18</v>
      </c>
      <c r="B25" s="131" t="s">
        <v>57</v>
      </c>
      <c r="C25" s="132"/>
      <c r="D25" s="132"/>
      <c r="E25" s="133"/>
      <c r="F25" s="137"/>
      <c r="G25" s="137"/>
      <c r="H25" s="134">
        <v>1255</v>
      </c>
      <c r="I25" s="139"/>
      <c r="J25" s="156">
        <v>1255</v>
      </c>
      <c r="K25" s="139"/>
    </row>
    <row r="26" spans="1:11" ht="24.75" customHeight="1">
      <c r="A26" s="127" t="s">
        <v>58</v>
      </c>
      <c r="B26" s="138" t="s">
        <v>59</v>
      </c>
      <c r="C26" s="138"/>
      <c r="D26" s="138"/>
      <c r="E26" s="138"/>
      <c r="F26" s="137">
        <f aca="true" t="shared" si="2" ref="F26:K26">SUM(F27:F29)</f>
        <v>7010.13</v>
      </c>
      <c r="G26" s="137">
        <f t="shared" si="2"/>
        <v>7010.13</v>
      </c>
      <c r="H26" s="139">
        <f t="shared" si="2"/>
        <v>5682.83</v>
      </c>
      <c r="I26" s="139">
        <f t="shared" si="2"/>
        <v>3099</v>
      </c>
      <c r="J26" s="139">
        <f t="shared" si="2"/>
        <v>5583</v>
      </c>
      <c r="K26" s="139">
        <f t="shared" si="2"/>
        <v>0</v>
      </c>
    </row>
    <row r="27" spans="1:11" ht="24.75" customHeight="1">
      <c r="A27" s="127"/>
      <c r="B27" s="140" t="s">
        <v>60</v>
      </c>
      <c r="C27" s="141"/>
      <c r="D27" s="141"/>
      <c r="E27" s="142"/>
      <c r="F27" s="55">
        <v>6100</v>
      </c>
      <c r="G27" s="55">
        <v>6100</v>
      </c>
      <c r="H27" s="134">
        <v>5226</v>
      </c>
      <c r="I27" s="134">
        <v>3036</v>
      </c>
      <c r="J27" s="134">
        <v>5226</v>
      </c>
      <c r="K27" s="134"/>
    </row>
    <row r="28" spans="1:11" ht="24.75" customHeight="1">
      <c r="A28" s="127"/>
      <c r="B28" s="140" t="s">
        <v>61</v>
      </c>
      <c r="C28" s="141"/>
      <c r="D28" s="141"/>
      <c r="E28" s="142"/>
      <c r="F28" s="55">
        <v>910.13</v>
      </c>
      <c r="G28" s="55">
        <v>910.13</v>
      </c>
      <c r="H28" s="134">
        <v>456.83</v>
      </c>
      <c r="I28" s="134">
        <v>63</v>
      </c>
      <c r="J28" s="134">
        <v>357</v>
      </c>
      <c r="K28" s="134"/>
    </row>
    <row r="29" spans="1:11" ht="24.75" customHeight="1">
      <c r="A29" s="143"/>
      <c r="B29" s="144" t="s">
        <v>62</v>
      </c>
      <c r="C29" s="145"/>
      <c r="D29" s="145"/>
      <c r="E29" s="146"/>
      <c r="F29" s="55"/>
      <c r="G29" s="55"/>
      <c r="H29" s="134"/>
      <c r="I29" s="134"/>
      <c r="J29" s="134"/>
      <c r="K29" s="134"/>
    </row>
    <row r="30" spans="1:11" ht="24.75" customHeight="1">
      <c r="A30" s="147" t="s">
        <v>63</v>
      </c>
      <c r="B30" s="148" t="s">
        <v>64</v>
      </c>
      <c r="C30" s="149"/>
      <c r="D30" s="149"/>
      <c r="E30" s="150"/>
      <c r="F30" s="137">
        <f aca="true" t="shared" si="3" ref="F30:K30">SUM(F31:F33)</f>
        <v>0</v>
      </c>
      <c r="G30" s="137">
        <f t="shared" si="3"/>
        <v>0</v>
      </c>
      <c r="H30" s="139">
        <f t="shared" si="3"/>
        <v>0</v>
      </c>
      <c r="I30" s="139">
        <f t="shared" si="3"/>
        <v>0</v>
      </c>
      <c r="J30" s="139">
        <f t="shared" si="3"/>
        <v>0</v>
      </c>
      <c r="K30" s="139">
        <f t="shared" si="3"/>
        <v>0</v>
      </c>
    </row>
    <row r="31" spans="1:11" ht="24.75" customHeight="1">
      <c r="A31" s="143"/>
      <c r="B31" s="144" t="s">
        <v>65</v>
      </c>
      <c r="C31" s="145"/>
      <c r="D31" s="145"/>
      <c r="E31" s="146"/>
      <c r="F31" s="55"/>
      <c r="G31" s="55"/>
      <c r="H31" s="134"/>
      <c r="I31" s="134"/>
      <c r="J31" s="134"/>
      <c r="K31" s="134"/>
    </row>
    <row r="32" spans="1:11" ht="24.75" customHeight="1">
      <c r="A32" s="143"/>
      <c r="B32" s="140" t="s">
        <v>61</v>
      </c>
      <c r="C32" s="141"/>
      <c r="D32" s="141"/>
      <c r="E32" s="142"/>
      <c r="F32" s="55"/>
      <c r="G32" s="55"/>
      <c r="H32" s="134"/>
      <c r="I32" s="134"/>
      <c r="J32" s="134"/>
      <c r="K32" s="134"/>
    </row>
    <row r="33" spans="1:11" ht="24.75" customHeight="1">
      <c r="A33" s="143"/>
      <c r="B33" s="144" t="s">
        <v>62</v>
      </c>
      <c r="C33" s="145"/>
      <c r="D33" s="145"/>
      <c r="E33" s="146"/>
      <c r="F33" s="55"/>
      <c r="G33" s="55"/>
      <c r="H33" s="134"/>
      <c r="I33" s="134"/>
      <c r="J33" s="134"/>
      <c r="K33" s="134"/>
    </row>
    <row r="34" spans="1:11" ht="24.75" customHeight="1">
      <c r="A34" s="147" t="s">
        <v>66</v>
      </c>
      <c r="B34" s="148" t="s">
        <v>67</v>
      </c>
      <c r="C34" s="149"/>
      <c r="D34" s="149"/>
      <c r="E34" s="150"/>
      <c r="F34" s="137">
        <f aca="true" t="shared" si="4" ref="F34:K34">SUM(F35:F37)</f>
        <v>0</v>
      </c>
      <c r="G34" s="137">
        <f t="shared" si="4"/>
        <v>0</v>
      </c>
      <c r="H34" s="139">
        <f t="shared" si="4"/>
        <v>0</v>
      </c>
      <c r="I34" s="139">
        <f t="shared" si="4"/>
        <v>0</v>
      </c>
      <c r="J34" s="139">
        <f t="shared" si="4"/>
        <v>0</v>
      </c>
      <c r="K34" s="139">
        <f t="shared" si="4"/>
        <v>0</v>
      </c>
    </row>
    <row r="35" spans="1:11" ht="24.75" customHeight="1">
      <c r="A35" s="143"/>
      <c r="B35" s="144" t="s">
        <v>68</v>
      </c>
      <c r="C35" s="145"/>
      <c r="D35" s="145"/>
      <c r="E35" s="146"/>
      <c r="F35" s="81"/>
      <c r="G35" s="81"/>
      <c r="H35" s="151"/>
      <c r="I35" s="151"/>
      <c r="J35" s="151"/>
      <c r="K35" s="134"/>
    </row>
    <row r="36" spans="1:11" ht="24.75" customHeight="1">
      <c r="A36" s="152"/>
      <c r="B36" s="140" t="s">
        <v>61</v>
      </c>
      <c r="C36" s="141"/>
      <c r="D36" s="141"/>
      <c r="E36" s="142"/>
      <c r="F36" s="96"/>
      <c r="G36" s="96"/>
      <c r="H36" s="96"/>
      <c r="I36" s="96"/>
      <c r="J36" s="96"/>
      <c r="K36" s="134"/>
    </row>
    <row r="37" spans="1:11" s="108" customFormat="1" ht="24.75" customHeight="1">
      <c r="A37" s="153"/>
      <c r="B37" s="144" t="s">
        <v>62</v>
      </c>
      <c r="C37" s="145"/>
      <c r="D37" s="145"/>
      <c r="E37" s="146"/>
      <c r="F37" s="154"/>
      <c r="G37" s="154"/>
      <c r="H37" s="154"/>
      <c r="I37" s="154"/>
      <c r="J37" s="154"/>
      <c r="K37" s="134"/>
    </row>
    <row r="38" spans="1:11" s="108" customFormat="1" ht="34.5" customHeight="1">
      <c r="A38" s="155" t="s">
        <v>69</v>
      </c>
      <c r="B38" s="155"/>
      <c r="C38" s="155"/>
      <c r="D38" s="155"/>
      <c r="E38" s="155"/>
      <c r="F38" s="155"/>
      <c r="G38" s="155"/>
      <c r="H38" s="155"/>
      <c r="I38" s="155"/>
      <c r="J38" s="155"/>
      <c r="K38" s="155"/>
    </row>
    <row r="39" spans="1:11" s="108" customFormat="1" ht="22.5" customHeight="1">
      <c r="A39" s="100" t="s">
        <v>70</v>
      </c>
      <c r="B39" s="100"/>
      <c r="C39" s="100"/>
      <c r="D39" s="100"/>
      <c r="E39" s="100"/>
      <c r="F39" s="100"/>
      <c r="G39" s="100"/>
      <c r="H39" s="100"/>
      <c r="I39" s="100"/>
      <c r="J39" s="100"/>
      <c r="K39" s="100"/>
    </row>
    <row r="40" spans="1:11" s="108" customFormat="1" ht="18" customHeight="1">
      <c r="A40" s="100" t="s">
        <v>71</v>
      </c>
      <c r="B40" s="100"/>
      <c r="C40" s="100"/>
      <c r="D40" s="100"/>
      <c r="E40" s="100"/>
      <c r="F40" s="100"/>
      <c r="G40" s="100"/>
      <c r="H40" s="100"/>
      <c r="I40" s="100"/>
      <c r="J40" s="100"/>
      <c r="K40" s="100"/>
    </row>
    <row r="41" s="108" customFormat="1" ht="14.25"/>
    <row r="42" s="108" customFormat="1" ht="14.25"/>
    <row r="43" s="108" customFormat="1" ht="14.25"/>
    <row r="44" s="108" customFormat="1" ht="14.25"/>
    <row r="45" s="108" customFormat="1" ht="14.25"/>
    <row r="46" s="108" customFormat="1" ht="14.25"/>
    <row r="47" s="108" customFormat="1" ht="14.25"/>
    <row r="48" s="108" customFormat="1" ht="14.25"/>
    <row r="49" s="108" customFormat="1" ht="14.25"/>
    <row r="50" s="108" customFormat="1" ht="14.25"/>
    <row r="51" s="108" customFormat="1" ht="14.25"/>
    <row r="52" s="108" customFormat="1" ht="14.25"/>
    <row r="53" s="108" customFormat="1" ht="14.25"/>
    <row r="54" s="108" customFormat="1" ht="14.25"/>
    <row r="55" s="108" customFormat="1" ht="14.25"/>
    <row r="56" s="108" customFormat="1" ht="14.25"/>
    <row r="57" s="108" customFormat="1" ht="14.25"/>
    <row r="58" s="108" customFormat="1" ht="14.25"/>
    <row r="59" s="108" customFormat="1" ht="14.25"/>
    <row r="60" s="108" customFormat="1" ht="14.25"/>
    <row r="61" s="108" customFormat="1" ht="14.25"/>
    <row r="62" s="108" customFormat="1" ht="14.25"/>
    <row r="63" s="108" customFormat="1" ht="14.25"/>
    <row r="64" s="108" customFormat="1" ht="14.25"/>
    <row r="65" s="108" customFormat="1" ht="14.25"/>
    <row r="66" s="108" customFormat="1" ht="14.25"/>
    <row r="67" s="108" customFormat="1" ht="14.25"/>
    <row r="68" s="108" customFormat="1" ht="14.25"/>
    <row r="69" s="108" customFormat="1" ht="14.25"/>
    <row r="70" s="108" customFormat="1" ht="14.25"/>
    <row r="71" s="108" customFormat="1" ht="14.25"/>
    <row r="72" s="108" customFormat="1" ht="14.25"/>
    <row r="73" s="108" customFormat="1" ht="14.25"/>
    <row r="74" s="108" customFormat="1" ht="14.25"/>
    <row r="75" s="108" customFormat="1" ht="14.25"/>
    <row r="76" s="108" customFormat="1" ht="14.25"/>
    <row r="77" s="108" customFormat="1" ht="14.25"/>
    <row r="78" s="108" customFormat="1" ht="14.25"/>
    <row r="79" s="108" customFormat="1" ht="14.25"/>
    <row r="80" s="108" customFormat="1" ht="14.25"/>
    <row r="81" s="108" customFormat="1" ht="14.25"/>
    <row r="82" s="108" customFormat="1" ht="14.25"/>
    <row r="83" s="108" customFormat="1" ht="14.25"/>
    <row r="84" s="108" customFormat="1" ht="14.25"/>
    <row r="85" s="108" customFormat="1" ht="14.25"/>
    <row r="86" s="108" customFormat="1" ht="14.25"/>
    <row r="87" s="108" customFormat="1" ht="14.25"/>
    <row r="88" s="108" customFormat="1" ht="14.25"/>
    <row r="89" s="108" customFormat="1" ht="14.25"/>
    <row r="90" s="108" customFormat="1" ht="14.25"/>
    <row r="91" s="108" customFormat="1" ht="14.25"/>
    <row r="92" s="108" customFormat="1" ht="14.25"/>
    <row r="93" s="108" customFormat="1" ht="14.25"/>
    <row r="94" s="108" customFormat="1" ht="14.25"/>
    <row r="95" s="108" customFormat="1" ht="14.25"/>
    <row r="96" s="108" customFormat="1" ht="14.25"/>
    <row r="97" s="108" customFormat="1" ht="14.25"/>
    <row r="98" s="108" customFormat="1" ht="14.25"/>
    <row r="99" s="108" customFormat="1" ht="14.25"/>
    <row r="100" s="108" customFormat="1" ht="14.25"/>
    <row r="101" s="108" customFormat="1" ht="14.25"/>
    <row r="102" s="108" customFormat="1" ht="14.25"/>
    <row r="103" s="108" customFormat="1" ht="14.25"/>
    <row r="104" s="108" customFormat="1" ht="14.25"/>
    <row r="105" s="108" customFormat="1" ht="14.25"/>
    <row r="106" s="108" customFormat="1" ht="14.25"/>
    <row r="107" s="108" customFormat="1" ht="14.25"/>
    <row r="108" s="108" customFormat="1" ht="14.25"/>
    <row r="109" s="108" customFormat="1" ht="14.25"/>
    <row r="110" s="108" customFormat="1" ht="14.25"/>
    <row r="111" s="108" customFormat="1" ht="14.25"/>
    <row r="112" s="108" customFormat="1" ht="14.25"/>
    <row r="113" s="108" customFormat="1" ht="14.25"/>
    <row r="114" s="108" customFormat="1" ht="14.25"/>
    <row r="115" s="108" customFormat="1" ht="14.25"/>
    <row r="116" s="108" customFormat="1" ht="14.25"/>
    <row r="117" s="108" customFormat="1" ht="14.25"/>
    <row r="118" s="108" customFormat="1" ht="14.25"/>
    <row r="119" s="108" customFormat="1" ht="14.25"/>
    <row r="120" s="108" customFormat="1" ht="14.25"/>
    <row r="121" s="108" customFormat="1" ht="14.25"/>
    <row r="122" s="108" customFormat="1" ht="14.25"/>
    <row r="123" s="108" customFormat="1" ht="14.25"/>
    <row r="124" s="108" customFormat="1" ht="14.25"/>
    <row r="125" s="108" customFormat="1" ht="14.25"/>
    <row r="126" s="108" customFormat="1" ht="14.25"/>
    <row r="127" s="108" customFormat="1" ht="14.25"/>
    <row r="128" s="108" customFormat="1" ht="14.25"/>
    <row r="129" s="108" customFormat="1" ht="14.25"/>
    <row r="130" s="108" customFormat="1" ht="14.25"/>
    <row r="131" s="108" customFormat="1" ht="14.25"/>
    <row r="132" s="108" customFormat="1" ht="14.25"/>
    <row r="133" s="108" customFormat="1" ht="14.25"/>
    <row r="134" s="108" customFormat="1" ht="14.25"/>
    <row r="135" s="108" customFormat="1" ht="14.25"/>
    <row r="136" s="108" customFormat="1" ht="14.25"/>
    <row r="137" s="108" customFormat="1" ht="14.25"/>
    <row r="138" s="108" customFormat="1" ht="14.25"/>
    <row r="139" s="108" customFormat="1" ht="14.25"/>
    <row r="140" s="108" customFormat="1" ht="14.25"/>
    <row r="141" s="108" customFormat="1" ht="14.25"/>
    <row r="142" s="108" customFormat="1" ht="14.25"/>
    <row r="143" s="108" customFormat="1" ht="14.25"/>
    <row r="144" s="108" customFormat="1" ht="14.25"/>
    <row r="145" s="108" customFormat="1" ht="14.25"/>
    <row r="146" s="108" customFormat="1" ht="14.25"/>
    <row r="147" s="108" customFormat="1" ht="14.25"/>
    <row r="148" s="108" customFormat="1" ht="14.25"/>
    <row r="149" s="108" customFormat="1" ht="14.25"/>
    <row r="150" s="108" customFormat="1" ht="14.25"/>
    <row r="151" s="108" customFormat="1" ht="14.25"/>
    <row r="152" s="108" customFormat="1" ht="14.25"/>
    <row r="153" s="108" customFormat="1" ht="14.25"/>
    <row r="154" s="108" customFormat="1" ht="14.25"/>
    <row r="155" s="108" customFormat="1" ht="14.25"/>
    <row r="156" s="108" customFormat="1" ht="14.25"/>
    <row r="157" s="108" customFormat="1" ht="14.25"/>
    <row r="158" s="108" customFormat="1" ht="14.25"/>
    <row r="159" s="108" customFormat="1" ht="14.25"/>
    <row r="160" s="108" customFormat="1" ht="14.25"/>
    <row r="161" s="108" customFormat="1" ht="14.25"/>
    <row r="162" s="108" customFormat="1" ht="14.25"/>
    <row r="163" s="108" customFormat="1" ht="14.25"/>
    <row r="164" s="108" customFormat="1" ht="14.25"/>
    <row r="165" s="108" customFormat="1" ht="14.25"/>
    <row r="166" s="108" customFormat="1" ht="14.25"/>
    <row r="167" s="108" customFormat="1" ht="14.25"/>
    <row r="168" s="108" customFormat="1" ht="14.25"/>
    <row r="169" s="108" customFormat="1" ht="14.25"/>
    <row r="170" s="108" customFormat="1" ht="14.25"/>
    <row r="171" s="108" customFormat="1" ht="14.25"/>
    <row r="172" s="108" customFormat="1" ht="14.25"/>
    <row r="173" s="108" customFormat="1" ht="14.25"/>
    <row r="174" s="108" customFormat="1" ht="14.25"/>
    <row r="175" s="108" customFormat="1" ht="14.25"/>
    <row r="176" s="108" customFormat="1" ht="14.25"/>
    <row r="177" s="108" customFormat="1" ht="14.25"/>
    <row r="178" s="108" customFormat="1" ht="14.25"/>
    <row r="179" s="108" customFormat="1" ht="14.25"/>
    <row r="180" s="108" customFormat="1" ht="14.25"/>
    <row r="181" s="108" customFormat="1" ht="14.25"/>
    <row r="182" s="108" customFormat="1" ht="14.25"/>
    <row r="183" s="108" customFormat="1" ht="14.25"/>
    <row r="184" s="108" customFormat="1" ht="14.25"/>
    <row r="185" s="108" customFormat="1" ht="14.25"/>
    <row r="186" s="108" customFormat="1" ht="14.25"/>
    <row r="187" s="108" customFormat="1" ht="14.25"/>
    <row r="188" s="108" customFormat="1" ht="14.25"/>
    <row r="189" s="108" customFormat="1" ht="14.25"/>
    <row r="190" s="108" customFormat="1" ht="14.25"/>
    <row r="191" s="108" customFormat="1" ht="14.25"/>
    <row r="192" s="108" customFormat="1" ht="14.25"/>
    <row r="193" s="108" customFormat="1" ht="14.25"/>
    <row r="194" s="108" customFormat="1" ht="14.25"/>
    <row r="195" s="108" customFormat="1" ht="14.25"/>
    <row r="196" s="108" customFormat="1" ht="14.25"/>
    <row r="197" s="108" customFormat="1" ht="14.25"/>
    <row r="198" s="108" customFormat="1" ht="14.25"/>
    <row r="199" s="108" customFormat="1" ht="14.25"/>
    <row r="200" s="108" customFormat="1" ht="14.25"/>
    <row r="201" s="108" customFormat="1" ht="14.25"/>
    <row r="202" s="108" customFormat="1" ht="14.25"/>
    <row r="203" s="108" customFormat="1" ht="14.25"/>
    <row r="204" s="108" customFormat="1" ht="14.25"/>
    <row r="205" s="108" customFormat="1" ht="14.25"/>
    <row r="206" s="108" customFormat="1" ht="14.25"/>
    <row r="207" s="108" customFormat="1" ht="14.25"/>
    <row r="208" s="108" customFormat="1" ht="14.25"/>
    <row r="209" s="108" customFormat="1" ht="14.25"/>
    <row r="210" s="108" customFormat="1" ht="14.25"/>
    <row r="211" s="108" customFormat="1" ht="14.25"/>
    <row r="212" s="108" customFormat="1" ht="14.25"/>
    <row r="213" s="108" customFormat="1" ht="14.25"/>
    <row r="214" s="108" customFormat="1" ht="14.25"/>
    <row r="215" s="108" customFormat="1" ht="14.25"/>
    <row r="216" s="108" customFormat="1" ht="14.25"/>
    <row r="217" s="108" customFormat="1" ht="14.25"/>
    <row r="218" s="108" customFormat="1" ht="14.25"/>
    <row r="219" s="108" customFormat="1" ht="14.25"/>
    <row r="220" s="108" customFormat="1" ht="14.25"/>
    <row r="221" s="108" customFormat="1" ht="14.25"/>
    <row r="222" s="108" customFormat="1" ht="14.25"/>
    <row r="223" s="108" customFormat="1" ht="14.25"/>
    <row r="224" s="108" customFormat="1" ht="14.25"/>
    <row r="225" s="108" customFormat="1" ht="14.25"/>
    <row r="226" s="108" customFormat="1" ht="14.25"/>
    <row r="227" s="108" customFormat="1" ht="14.25"/>
    <row r="228" s="108" customFormat="1" ht="14.25"/>
    <row r="229" s="108" customFormat="1" ht="14.25"/>
    <row r="230" s="108" customFormat="1" ht="14.25"/>
    <row r="231" s="108" customFormat="1" ht="14.25"/>
    <row r="232" s="108" customFormat="1" ht="14.25"/>
    <row r="233" s="108" customFormat="1" ht="14.25"/>
    <row r="234" s="108" customFormat="1" ht="14.25"/>
    <row r="235" s="108" customFormat="1" ht="14.25"/>
    <row r="236" s="108" customFormat="1" ht="14.25"/>
    <row r="237" s="108" customFormat="1" ht="14.25"/>
    <row r="238" s="108" customFormat="1" ht="14.25"/>
    <row r="239" s="108" customFormat="1" ht="14.25"/>
    <row r="240" s="108" customFormat="1" ht="14.25"/>
    <row r="241" s="108" customFormat="1" ht="14.25"/>
    <row r="242" s="108" customFormat="1" ht="14.25"/>
    <row r="243" s="108" customFormat="1" ht="14.25"/>
    <row r="244" s="108" customFormat="1" ht="14.25"/>
    <row r="245" s="108" customFormat="1" ht="14.25"/>
    <row r="246" s="108" customFormat="1" ht="14.25"/>
    <row r="247" s="108" customFormat="1" ht="14.25"/>
    <row r="248" s="108" customFormat="1" ht="14.25"/>
    <row r="249" s="108" customFormat="1" ht="14.25"/>
    <row r="250" s="108" customFormat="1" ht="14.25"/>
    <row r="251" s="108" customFormat="1" ht="14.25"/>
    <row r="252" s="108" customFormat="1" ht="14.25"/>
    <row r="253" s="108" customFormat="1" ht="14.25"/>
    <row r="254" s="108" customFormat="1" ht="14.25"/>
    <row r="255" s="108" customFormat="1" ht="14.25"/>
    <row r="256" s="108" customFormat="1" ht="14.25"/>
    <row r="257" s="108" customFormat="1" ht="14.25"/>
    <row r="258" s="108" customFormat="1" ht="14.25"/>
    <row r="259" s="108" customFormat="1" ht="14.25"/>
    <row r="260" s="108" customFormat="1" ht="14.25"/>
    <row r="261" s="108" customFormat="1" ht="14.25"/>
    <row r="262" s="108" customFormat="1" ht="14.25"/>
    <row r="263" s="108" customFormat="1" ht="14.25"/>
    <row r="264" s="108" customFormat="1" ht="14.25"/>
    <row r="265" s="108" customFormat="1" ht="14.25"/>
    <row r="266" s="108" customFormat="1" ht="14.25"/>
    <row r="267" s="108" customFormat="1" ht="14.25"/>
    <row r="268" s="108" customFormat="1" ht="14.25"/>
    <row r="269" s="108" customFormat="1" ht="14.25"/>
    <row r="270" s="108" customFormat="1" ht="14.25"/>
    <row r="271" s="108" customFormat="1" ht="14.25"/>
    <row r="272" s="108" customFormat="1" ht="14.25"/>
    <row r="273" s="108" customFormat="1" ht="14.25"/>
    <row r="274" s="108" customFormat="1" ht="14.25"/>
    <row r="275" s="108" customFormat="1" ht="14.25"/>
    <row r="276" s="108" customFormat="1" ht="14.25"/>
    <row r="277" s="108" customFormat="1" ht="14.25"/>
    <row r="278" s="108" customFormat="1" ht="14.25"/>
    <row r="279" s="108" customFormat="1" ht="14.25"/>
    <row r="280" s="108" customFormat="1" ht="14.25"/>
    <row r="281" s="108" customFormat="1" ht="14.25"/>
    <row r="282" s="108" customFormat="1" ht="14.25"/>
    <row r="283" s="108" customFormat="1" ht="14.25"/>
    <row r="284" s="108" customFormat="1" ht="14.25"/>
    <row r="285" s="108" customFormat="1" ht="14.25"/>
    <row r="286" s="108" customFormat="1" ht="14.25"/>
    <row r="287" s="108" customFormat="1" ht="14.25"/>
    <row r="288" s="108" customFormat="1" ht="14.25"/>
    <row r="289" s="108" customFormat="1" ht="14.25"/>
    <row r="290" s="108" customFormat="1" ht="14.25"/>
    <row r="291" s="108" customFormat="1" ht="14.25"/>
    <row r="292" s="108" customFormat="1" ht="14.25"/>
    <row r="293" s="108" customFormat="1" ht="14.25"/>
    <row r="294" s="108" customFormat="1" ht="14.25"/>
    <row r="295" s="108" customFormat="1" ht="14.25"/>
    <row r="296" s="108" customFormat="1" ht="14.25"/>
    <row r="297" s="108" customFormat="1" ht="14.25"/>
    <row r="298" s="108" customFormat="1" ht="14.25"/>
    <row r="299" s="108" customFormat="1" ht="14.25"/>
    <row r="300" s="108" customFormat="1" ht="14.25"/>
    <row r="301" s="108" customFormat="1" ht="14.25"/>
    <row r="302" s="108" customFormat="1" ht="14.25"/>
    <row r="303" s="108" customFormat="1" ht="14.25"/>
    <row r="304" s="108" customFormat="1" ht="14.25"/>
    <row r="305" s="108" customFormat="1" ht="14.25"/>
    <row r="306" s="108" customFormat="1" ht="14.25"/>
    <row r="307" s="108" customFormat="1" ht="14.25"/>
    <row r="308" s="108" customFormat="1" ht="14.25"/>
    <row r="309" s="108" customFormat="1" ht="14.25"/>
    <row r="310" s="108" customFormat="1" ht="14.25"/>
    <row r="311" s="108" customFormat="1" ht="14.25"/>
    <row r="312" s="108" customFormat="1" ht="14.25"/>
    <row r="313" s="108" customFormat="1" ht="14.25"/>
    <row r="314" s="108" customFormat="1" ht="14.25"/>
    <row r="315" s="108" customFormat="1" ht="14.25"/>
    <row r="316" s="108" customFormat="1" ht="14.25"/>
    <row r="317" s="108" customFormat="1" ht="14.25"/>
    <row r="318" s="108" customFormat="1" ht="14.25"/>
    <row r="319" s="108" customFormat="1" ht="14.25"/>
    <row r="320" s="108" customFormat="1" ht="14.25"/>
    <row r="321" s="108" customFormat="1" ht="14.25"/>
    <row r="322" s="108" customFormat="1" ht="14.25"/>
    <row r="323" s="108" customFormat="1" ht="14.25"/>
    <row r="324" s="108" customFormat="1" ht="14.25"/>
    <row r="325" s="108" customFormat="1" ht="14.25"/>
    <row r="326" s="108" customFormat="1" ht="14.25"/>
    <row r="327" s="108" customFormat="1" ht="14.25"/>
    <row r="328" s="108" customFormat="1" ht="14.25"/>
    <row r="329" s="108" customFormat="1" ht="14.25"/>
    <row r="330" s="108" customFormat="1" ht="14.25"/>
    <row r="331" s="108" customFormat="1" ht="14.25"/>
    <row r="332" s="108" customFormat="1" ht="14.25"/>
    <row r="333" s="108" customFormat="1" ht="14.25"/>
    <row r="334" s="108" customFormat="1" ht="14.25"/>
    <row r="335" s="108" customFormat="1" ht="14.25"/>
    <row r="336" s="108" customFormat="1" ht="14.25"/>
    <row r="337" s="108" customFormat="1" ht="14.25"/>
    <row r="338" s="108" customFormat="1" ht="14.25"/>
    <row r="339" s="108" customFormat="1" ht="14.25"/>
    <row r="340" s="108" customFormat="1" ht="14.25"/>
    <row r="341" s="108" customFormat="1" ht="14.25"/>
    <row r="342" s="108" customFormat="1" ht="14.25"/>
    <row r="343" s="108" customFormat="1" ht="14.25"/>
    <row r="344" s="108" customFormat="1" ht="14.25"/>
    <row r="345" s="108" customFormat="1" ht="14.25"/>
    <row r="346" s="108" customFormat="1" ht="14.25"/>
    <row r="347" s="108" customFormat="1" ht="14.25"/>
    <row r="348" s="108" customFormat="1" ht="14.25"/>
    <row r="349" s="108" customFormat="1" ht="14.25"/>
    <row r="350" s="108" customFormat="1" ht="14.25"/>
    <row r="351" s="108" customFormat="1" ht="14.25"/>
    <row r="352" s="108" customFormat="1" ht="14.25"/>
    <row r="353" s="108" customFormat="1" ht="14.25"/>
    <row r="354" s="108" customFormat="1" ht="14.25"/>
    <row r="355" s="108" customFormat="1" ht="14.25"/>
    <row r="356" s="108" customFormat="1" ht="14.25"/>
    <row r="357" s="108" customFormat="1" ht="14.25"/>
    <row r="358" s="108" customFormat="1" ht="14.25"/>
    <row r="359" s="108" customFormat="1" ht="14.25"/>
    <row r="360" s="108" customFormat="1" ht="14.25"/>
    <row r="361" s="108" customFormat="1" ht="14.25"/>
    <row r="362" s="108" customFormat="1" ht="14.25"/>
    <row r="363" s="108" customFormat="1" ht="14.25"/>
    <row r="364" s="108" customFormat="1" ht="14.25"/>
    <row r="365" s="108" customFormat="1" ht="14.25"/>
    <row r="366" s="108" customFormat="1" ht="14.25"/>
    <row r="367" s="108" customFormat="1" ht="14.25"/>
    <row r="368" s="108" customFormat="1" ht="14.25"/>
    <row r="369" s="108" customFormat="1" ht="14.25"/>
    <row r="370" s="108" customFormat="1" ht="14.25"/>
    <row r="371" s="108" customFormat="1" ht="14.25"/>
    <row r="372" s="108" customFormat="1" ht="14.25"/>
    <row r="373" s="108" customFormat="1" ht="14.25"/>
    <row r="374" s="108" customFormat="1" ht="14.25"/>
    <row r="375" s="108" customFormat="1" ht="14.25"/>
    <row r="376" s="108" customFormat="1" ht="14.25"/>
    <row r="377" s="108" customFormat="1" ht="14.25"/>
    <row r="378" s="108" customFormat="1" ht="14.25"/>
    <row r="379" s="108" customFormat="1" ht="14.25"/>
    <row r="380" s="108" customFormat="1" ht="14.25"/>
    <row r="381" s="108" customFormat="1" ht="14.25"/>
    <row r="382" s="108" customFormat="1" ht="14.25"/>
    <row r="383" s="108" customFormat="1" ht="14.25"/>
    <row r="384" s="108" customFormat="1" ht="14.25"/>
    <row r="385" s="108" customFormat="1" ht="14.25"/>
    <row r="386" s="108" customFormat="1" ht="14.25"/>
    <row r="387" s="108" customFormat="1" ht="14.25"/>
    <row r="388" s="108" customFormat="1" ht="14.25"/>
    <row r="389" s="108" customFormat="1" ht="14.25"/>
    <row r="390" s="108" customFormat="1" ht="14.25"/>
    <row r="391" s="108" customFormat="1" ht="14.25"/>
    <row r="392" s="108" customFormat="1" ht="14.25"/>
    <row r="393" s="108" customFormat="1" ht="14.25"/>
    <row r="394" s="108" customFormat="1" ht="14.25"/>
    <row r="395" s="108" customFormat="1" ht="14.25"/>
    <row r="396" s="108" customFormat="1" ht="14.25"/>
    <row r="397" s="108" customFormat="1" ht="14.25"/>
    <row r="398" s="108" customFormat="1" ht="14.25"/>
    <row r="399" s="108" customFormat="1" ht="14.25"/>
    <row r="400" s="108" customFormat="1" ht="14.25"/>
    <row r="401" s="108" customFormat="1" ht="14.25"/>
    <row r="402" s="108" customFormat="1" ht="14.25"/>
    <row r="403" s="108" customFormat="1" ht="14.25"/>
    <row r="404" s="108" customFormat="1" ht="14.25"/>
    <row r="405" s="108" customFormat="1" ht="14.25"/>
    <row r="406" s="108" customFormat="1" ht="14.25"/>
    <row r="407" s="108" customFormat="1" ht="14.25"/>
    <row r="408" s="108" customFormat="1" ht="14.25"/>
    <row r="409" s="108" customFormat="1" ht="14.25"/>
    <row r="410" s="108" customFormat="1" ht="14.25"/>
    <row r="411" s="108" customFormat="1" ht="14.25"/>
    <row r="412" s="108" customFormat="1" ht="14.25"/>
    <row r="413" s="108" customFormat="1" ht="14.25"/>
    <row r="414" s="108" customFormat="1" ht="14.25"/>
    <row r="415" s="108" customFormat="1" ht="14.25"/>
  </sheetData>
  <sheetProtection/>
  <mergeCells count="41">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A38:K38"/>
    <mergeCell ref="A39:K39"/>
    <mergeCell ref="A40:K40"/>
    <mergeCell ref="A4:A5"/>
    <mergeCell ref="B4:E5"/>
  </mergeCells>
  <printOptions/>
  <pageMargins left="0.79" right="0.79" top="0.59" bottom="0.59" header="0.51" footer="0.47"/>
  <pageSetup firstPageNumber="19" useFirstPageNumber="1" fitToHeight="0"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V163"/>
  <sheetViews>
    <sheetView showZeros="0" tabSelected="1" zoomScaleSheetLayoutView="100" workbookViewId="0" topLeftCell="G41">
      <selection activeCell="L42" sqref="L42"/>
    </sheetView>
  </sheetViews>
  <sheetFormatPr defaultColWidth="9.00390625" defaultRowHeight="14.25"/>
  <cols>
    <col min="1" max="1" width="4.375" style="38" customWidth="1"/>
    <col min="2" max="2" width="33.50390625" style="30" customWidth="1"/>
    <col min="3" max="3" width="16.125" style="30" customWidth="1"/>
    <col min="4" max="4" width="6.75390625" style="30" customWidth="1"/>
    <col min="5" max="5" width="13.50390625" style="30" customWidth="1"/>
    <col min="6" max="6" width="14.50390625" style="30" customWidth="1"/>
    <col min="7" max="7" width="45.875" style="30" customWidth="1"/>
    <col min="8" max="8" width="15.375" style="30" customWidth="1"/>
    <col min="9" max="9" width="11.00390625" style="30" customWidth="1"/>
    <col min="10" max="10" width="5.00390625" style="30" customWidth="1"/>
    <col min="11" max="11" width="8.50390625" style="30" customWidth="1"/>
    <col min="12" max="12" width="4.875" style="30" customWidth="1"/>
    <col min="13" max="16" width="8.125" style="30" customWidth="1"/>
    <col min="17" max="17" width="9.75390625" style="30" customWidth="1"/>
    <col min="18" max="18" width="11.50390625" style="30" customWidth="1"/>
    <col min="19" max="19" width="34.25390625" style="30" customWidth="1"/>
    <col min="20" max="20" width="7.375" style="30" customWidth="1"/>
    <col min="21" max="21" width="10.125" style="30" customWidth="1"/>
    <col min="22" max="22" width="17.75390625" style="30" customWidth="1"/>
    <col min="23" max="255" width="13.50390625" style="30" customWidth="1"/>
    <col min="256" max="256" width="13.50390625" style="30" bestFit="1" customWidth="1"/>
  </cols>
  <sheetData>
    <row r="1" spans="1:6" s="30" customFormat="1" ht="20.25">
      <c r="A1" s="39" t="s">
        <v>72</v>
      </c>
      <c r="B1" s="39"/>
      <c r="C1" s="39"/>
      <c r="D1" s="39"/>
      <c r="E1" s="39"/>
      <c r="F1" s="39"/>
    </row>
    <row r="2" spans="1:22" s="31" customFormat="1" ht="28.5" customHeight="1">
      <c r="A2" s="40" t="s">
        <v>73</v>
      </c>
      <c r="B2" s="41"/>
      <c r="C2" s="41"/>
      <c r="D2" s="41"/>
      <c r="E2" s="41"/>
      <c r="F2" s="41"/>
      <c r="G2" s="41"/>
      <c r="H2" s="41"/>
      <c r="I2" s="41"/>
      <c r="J2" s="41"/>
      <c r="K2" s="41"/>
      <c r="L2" s="41"/>
      <c r="M2" s="41"/>
      <c r="N2" s="41"/>
      <c r="O2" s="41"/>
      <c r="P2" s="41"/>
      <c r="Q2" s="41"/>
      <c r="R2" s="41"/>
      <c r="S2" s="41"/>
      <c r="T2" s="41"/>
      <c r="U2" s="41"/>
      <c r="V2" s="41"/>
    </row>
    <row r="3" spans="1:22" s="32" customFormat="1" ht="19.5" customHeight="1">
      <c r="A3" s="42" t="s">
        <v>74</v>
      </c>
      <c r="B3" s="43"/>
      <c r="C3" s="44"/>
      <c r="D3" s="44"/>
      <c r="E3" s="44"/>
      <c r="F3" s="45"/>
      <c r="G3" s="46"/>
      <c r="H3" s="46"/>
      <c r="I3" s="63"/>
      <c r="J3" s="63"/>
      <c r="K3" s="63"/>
      <c r="L3" s="63"/>
      <c r="M3" s="63"/>
      <c r="N3" s="63"/>
      <c r="O3" s="63"/>
      <c r="P3" s="63"/>
      <c r="Q3" s="63"/>
      <c r="R3" s="63"/>
      <c r="S3" s="63"/>
      <c r="T3" s="63"/>
      <c r="U3" s="63"/>
      <c r="V3" s="77"/>
    </row>
    <row r="4" spans="1:22" s="32" customFormat="1" ht="39" customHeight="1">
      <c r="A4" s="47" t="s">
        <v>27</v>
      </c>
      <c r="B4" s="47" t="s">
        <v>75</v>
      </c>
      <c r="C4" s="48" t="s">
        <v>76</v>
      </c>
      <c r="D4" s="48" t="s">
        <v>77</v>
      </c>
      <c r="E4" s="48" t="s">
        <v>78</v>
      </c>
      <c r="F4" s="49" t="s">
        <v>79</v>
      </c>
      <c r="G4" s="47" t="s">
        <v>80</v>
      </c>
      <c r="H4" s="50" t="s">
        <v>81</v>
      </c>
      <c r="I4" s="64" t="s">
        <v>82</v>
      </c>
      <c r="J4" s="65"/>
      <c r="K4" s="65"/>
      <c r="L4" s="66"/>
      <c r="M4" s="47" t="s">
        <v>83</v>
      </c>
      <c r="N4" s="47"/>
      <c r="O4" s="47"/>
      <c r="P4" s="47"/>
      <c r="Q4" s="50" t="s">
        <v>84</v>
      </c>
      <c r="R4" s="50"/>
      <c r="S4" s="49" t="s">
        <v>85</v>
      </c>
      <c r="T4" s="47" t="s">
        <v>86</v>
      </c>
      <c r="U4" s="47" t="s">
        <v>87</v>
      </c>
      <c r="V4" s="47" t="s">
        <v>88</v>
      </c>
    </row>
    <row r="5" spans="1:22" s="32" customFormat="1" ht="46.5" customHeight="1">
      <c r="A5" s="47"/>
      <c r="B5" s="47"/>
      <c r="C5" s="51"/>
      <c r="D5" s="51"/>
      <c r="E5" s="51"/>
      <c r="F5" s="52"/>
      <c r="G5" s="47"/>
      <c r="H5" s="50"/>
      <c r="I5" s="67" t="s">
        <v>89</v>
      </c>
      <c r="J5" s="49" t="s">
        <v>90</v>
      </c>
      <c r="K5" s="49" t="s">
        <v>91</v>
      </c>
      <c r="L5" s="49" t="s">
        <v>92</v>
      </c>
      <c r="M5" s="47" t="s">
        <v>93</v>
      </c>
      <c r="N5" s="47"/>
      <c r="O5" s="47" t="s">
        <v>94</v>
      </c>
      <c r="P5" s="47"/>
      <c r="Q5" s="50" t="s">
        <v>95</v>
      </c>
      <c r="R5" s="50" t="s">
        <v>96</v>
      </c>
      <c r="S5" s="52"/>
      <c r="T5" s="47"/>
      <c r="U5" s="47"/>
      <c r="V5" s="47"/>
    </row>
    <row r="6" spans="1:22" s="32" customFormat="1" ht="36.75" customHeight="1">
      <c r="A6" s="47"/>
      <c r="B6" s="47"/>
      <c r="C6" s="53"/>
      <c r="D6" s="53"/>
      <c r="E6" s="53"/>
      <c r="F6" s="54"/>
      <c r="G6" s="47"/>
      <c r="H6" s="50"/>
      <c r="I6" s="68"/>
      <c r="J6" s="54"/>
      <c r="K6" s="54"/>
      <c r="L6" s="54"/>
      <c r="M6" s="47" t="s">
        <v>97</v>
      </c>
      <c r="N6" s="47" t="s">
        <v>98</v>
      </c>
      <c r="O6" s="47" t="s">
        <v>99</v>
      </c>
      <c r="P6" s="47" t="s">
        <v>100</v>
      </c>
      <c r="Q6" s="50"/>
      <c r="R6" s="50"/>
      <c r="S6" s="54"/>
      <c r="T6" s="47"/>
      <c r="U6" s="47"/>
      <c r="V6" s="47"/>
    </row>
    <row r="7" spans="1:22" s="33" customFormat="1" ht="18" customHeight="1">
      <c r="A7" s="47"/>
      <c r="B7" s="47" t="s">
        <v>37</v>
      </c>
      <c r="C7" s="47"/>
      <c r="D7" s="47"/>
      <c r="E7" s="47"/>
      <c r="F7" s="47"/>
      <c r="G7" s="47"/>
      <c r="H7" s="47"/>
      <c r="I7" s="47">
        <f>I8+I78+I84+I90+I91+I95+I115+I121+I122+I129+I140+I142+I143</f>
        <v>24962.66</v>
      </c>
      <c r="J7" s="47">
        <f aca="true" t="shared" si="0" ref="J7:P7">J8+J78+J84+J90+J91+J95+J115+J121+J122+J129+J140+J142+J143</f>
        <v>0</v>
      </c>
      <c r="K7" s="47">
        <f t="shared" si="0"/>
        <v>210</v>
      </c>
      <c r="L7" s="47">
        <f t="shared" si="0"/>
        <v>0</v>
      </c>
      <c r="M7" s="47">
        <f t="shared" si="0"/>
        <v>1519</v>
      </c>
      <c r="N7" s="47">
        <f t="shared" si="0"/>
        <v>27858.379</v>
      </c>
      <c r="O7" s="47">
        <f t="shared" si="0"/>
        <v>43659</v>
      </c>
      <c r="P7" s="47">
        <f t="shared" si="0"/>
        <v>116262</v>
      </c>
      <c r="Q7" s="47"/>
      <c r="R7" s="47"/>
      <c r="S7" s="47"/>
      <c r="T7" s="47"/>
      <c r="U7" s="47"/>
      <c r="V7" s="47"/>
    </row>
    <row r="8" spans="1:22" s="33" customFormat="1" ht="21.75" customHeight="1">
      <c r="A8" s="47" t="s">
        <v>38</v>
      </c>
      <c r="B8" s="47" t="s">
        <v>101</v>
      </c>
      <c r="C8" s="47"/>
      <c r="D8" s="47"/>
      <c r="E8" s="47"/>
      <c r="F8" s="47"/>
      <c r="G8" s="47"/>
      <c r="H8" s="47"/>
      <c r="I8" s="47">
        <f>SUM(I9:I77)</f>
        <v>12284.248</v>
      </c>
      <c r="J8" s="47">
        <f aca="true" t="shared" si="1" ref="J8:P8">SUM(J9:J77)</f>
        <v>0</v>
      </c>
      <c r="K8" s="47">
        <f t="shared" si="1"/>
        <v>210</v>
      </c>
      <c r="L8" s="47">
        <f t="shared" si="1"/>
        <v>0</v>
      </c>
      <c r="M8" s="47">
        <f t="shared" si="1"/>
        <v>507</v>
      </c>
      <c r="N8" s="47">
        <f t="shared" si="1"/>
        <v>10534.748</v>
      </c>
      <c r="O8" s="47">
        <f t="shared" si="1"/>
        <v>22354</v>
      </c>
      <c r="P8" s="47">
        <f t="shared" si="1"/>
        <v>81025</v>
      </c>
      <c r="Q8" s="47"/>
      <c r="R8" s="47"/>
      <c r="S8" s="47"/>
      <c r="T8" s="47"/>
      <c r="U8" s="47"/>
      <c r="V8" s="47"/>
    </row>
    <row r="9" spans="1:22" s="32" customFormat="1" ht="111" customHeight="1">
      <c r="A9" s="55">
        <v>1</v>
      </c>
      <c r="B9" s="55" t="s">
        <v>102</v>
      </c>
      <c r="C9" s="56" t="s">
        <v>103</v>
      </c>
      <c r="D9" s="55" t="s">
        <v>104</v>
      </c>
      <c r="E9" s="55" t="s">
        <v>105</v>
      </c>
      <c r="F9" s="55" t="s">
        <v>106</v>
      </c>
      <c r="G9" s="57" t="s">
        <v>107</v>
      </c>
      <c r="H9" s="55" t="s">
        <v>108</v>
      </c>
      <c r="I9" s="55">
        <v>70</v>
      </c>
      <c r="J9" s="55"/>
      <c r="K9" s="55"/>
      <c r="L9" s="55"/>
      <c r="M9" s="55">
        <v>1</v>
      </c>
      <c r="N9" s="55">
        <v>70</v>
      </c>
      <c r="O9" s="55">
        <v>24</v>
      </c>
      <c r="P9" s="55">
        <v>83</v>
      </c>
      <c r="Q9" s="55" t="s">
        <v>109</v>
      </c>
      <c r="R9" s="55" t="s">
        <v>110</v>
      </c>
      <c r="S9" s="55" t="s">
        <v>111</v>
      </c>
      <c r="T9" s="55" t="s">
        <v>112</v>
      </c>
      <c r="U9" s="55" t="s">
        <v>113</v>
      </c>
      <c r="V9" s="55" t="s">
        <v>114</v>
      </c>
    </row>
    <row r="10" spans="1:22" s="32" customFormat="1" ht="87" customHeight="1">
      <c r="A10" s="55">
        <v>2</v>
      </c>
      <c r="B10" s="55" t="s">
        <v>115</v>
      </c>
      <c r="C10" s="56" t="s">
        <v>116</v>
      </c>
      <c r="D10" s="55" t="s">
        <v>104</v>
      </c>
      <c r="E10" s="55" t="s">
        <v>105</v>
      </c>
      <c r="F10" s="55" t="s">
        <v>117</v>
      </c>
      <c r="G10" s="55" t="s">
        <v>118</v>
      </c>
      <c r="H10" s="55" t="s">
        <v>108</v>
      </c>
      <c r="I10" s="55">
        <v>70</v>
      </c>
      <c r="J10" s="55"/>
      <c r="K10" s="55"/>
      <c r="L10" s="55"/>
      <c r="M10" s="55">
        <v>1</v>
      </c>
      <c r="N10" s="55">
        <v>70</v>
      </c>
      <c r="O10" s="55">
        <v>10</v>
      </c>
      <c r="P10" s="55">
        <v>40</v>
      </c>
      <c r="Q10" s="55">
        <v>20230615</v>
      </c>
      <c r="R10" s="55" t="s">
        <v>119</v>
      </c>
      <c r="S10" s="55" t="s">
        <v>120</v>
      </c>
      <c r="T10" s="55" t="s">
        <v>121</v>
      </c>
      <c r="U10" s="55" t="s">
        <v>113</v>
      </c>
      <c r="V10" s="55" t="s">
        <v>114</v>
      </c>
    </row>
    <row r="11" spans="1:22" s="32" customFormat="1" ht="132.75" customHeight="1">
      <c r="A11" s="55">
        <v>3</v>
      </c>
      <c r="B11" s="55" t="s">
        <v>122</v>
      </c>
      <c r="C11" s="56" t="s">
        <v>123</v>
      </c>
      <c r="D11" s="55" t="s">
        <v>104</v>
      </c>
      <c r="E11" s="55" t="s">
        <v>105</v>
      </c>
      <c r="F11" s="55" t="s">
        <v>124</v>
      </c>
      <c r="G11" s="55" t="s">
        <v>125</v>
      </c>
      <c r="H11" s="55" t="s">
        <v>108</v>
      </c>
      <c r="I11" s="55">
        <v>70</v>
      </c>
      <c r="J11" s="55"/>
      <c r="K11" s="55"/>
      <c r="L11" s="55"/>
      <c r="M11" s="55"/>
      <c r="N11" s="55"/>
      <c r="O11" s="55">
        <v>44</v>
      </c>
      <c r="P11" s="55">
        <v>121</v>
      </c>
      <c r="Q11" s="55" t="s">
        <v>109</v>
      </c>
      <c r="R11" s="55" t="s">
        <v>110</v>
      </c>
      <c r="S11" s="55" t="s">
        <v>126</v>
      </c>
      <c r="T11" s="55" t="s">
        <v>127</v>
      </c>
      <c r="U11" s="55" t="s">
        <v>113</v>
      </c>
      <c r="V11" s="55" t="s">
        <v>114</v>
      </c>
    </row>
    <row r="12" spans="1:22" s="32" customFormat="1" ht="150" customHeight="1">
      <c r="A12" s="55">
        <v>4</v>
      </c>
      <c r="B12" s="55" t="s">
        <v>128</v>
      </c>
      <c r="C12" s="56" t="s">
        <v>129</v>
      </c>
      <c r="D12" s="55" t="s">
        <v>104</v>
      </c>
      <c r="E12" s="55" t="s">
        <v>105</v>
      </c>
      <c r="F12" s="55" t="s">
        <v>130</v>
      </c>
      <c r="G12" s="55" t="s">
        <v>131</v>
      </c>
      <c r="H12" s="55" t="s">
        <v>108</v>
      </c>
      <c r="I12" s="55">
        <v>70</v>
      </c>
      <c r="J12" s="55"/>
      <c r="K12" s="55">
        <v>30</v>
      </c>
      <c r="L12" s="55"/>
      <c r="M12" s="55"/>
      <c r="N12" s="55"/>
      <c r="O12" s="55">
        <v>176</v>
      </c>
      <c r="P12" s="55">
        <v>411</v>
      </c>
      <c r="Q12" s="55" t="s">
        <v>109</v>
      </c>
      <c r="R12" s="55" t="s">
        <v>110</v>
      </c>
      <c r="S12" s="55" t="s">
        <v>132</v>
      </c>
      <c r="T12" s="55" t="s">
        <v>133</v>
      </c>
      <c r="U12" s="55" t="s">
        <v>113</v>
      </c>
      <c r="V12" s="55" t="s">
        <v>114</v>
      </c>
    </row>
    <row r="13" spans="1:22" s="32" customFormat="1" ht="117" customHeight="1">
      <c r="A13" s="55">
        <v>5</v>
      </c>
      <c r="B13" s="55" t="s">
        <v>134</v>
      </c>
      <c r="C13" s="56" t="s">
        <v>135</v>
      </c>
      <c r="D13" s="55" t="s">
        <v>104</v>
      </c>
      <c r="E13" s="55" t="s">
        <v>105</v>
      </c>
      <c r="F13" s="55" t="s">
        <v>136</v>
      </c>
      <c r="G13" s="55" t="s">
        <v>137</v>
      </c>
      <c r="H13" s="55" t="s">
        <v>108</v>
      </c>
      <c r="I13" s="55">
        <v>70</v>
      </c>
      <c r="J13" s="55"/>
      <c r="K13" s="55"/>
      <c r="L13" s="55"/>
      <c r="M13" s="55">
        <v>1</v>
      </c>
      <c r="N13" s="55">
        <v>70</v>
      </c>
      <c r="O13" s="55">
        <v>120</v>
      </c>
      <c r="P13" s="55">
        <v>481</v>
      </c>
      <c r="Q13" s="55" t="s">
        <v>138</v>
      </c>
      <c r="R13" s="55" t="s">
        <v>139</v>
      </c>
      <c r="S13" s="55" t="s">
        <v>140</v>
      </c>
      <c r="T13" s="55" t="s">
        <v>141</v>
      </c>
      <c r="U13" s="55" t="s">
        <v>113</v>
      </c>
      <c r="V13" s="55" t="s">
        <v>114</v>
      </c>
    </row>
    <row r="14" spans="1:22" s="32" customFormat="1" ht="105" customHeight="1">
      <c r="A14" s="55">
        <v>6</v>
      </c>
      <c r="B14" s="55" t="s">
        <v>142</v>
      </c>
      <c r="C14" s="56" t="s">
        <v>143</v>
      </c>
      <c r="D14" s="55" t="s">
        <v>104</v>
      </c>
      <c r="E14" s="55" t="s">
        <v>105</v>
      </c>
      <c r="F14" s="55" t="s">
        <v>144</v>
      </c>
      <c r="G14" s="55" t="s">
        <v>145</v>
      </c>
      <c r="H14" s="55" t="s">
        <v>108</v>
      </c>
      <c r="I14" s="55">
        <v>70</v>
      </c>
      <c r="J14" s="55"/>
      <c r="K14" s="55"/>
      <c r="L14" s="55"/>
      <c r="M14" s="55">
        <v>1</v>
      </c>
      <c r="N14" s="55">
        <v>70</v>
      </c>
      <c r="O14" s="55">
        <v>21</v>
      </c>
      <c r="P14" s="55">
        <v>72</v>
      </c>
      <c r="Q14" s="55" t="s">
        <v>146</v>
      </c>
      <c r="R14" s="55" t="s">
        <v>147</v>
      </c>
      <c r="S14" s="55" t="s">
        <v>148</v>
      </c>
      <c r="T14" s="55" t="s">
        <v>149</v>
      </c>
      <c r="U14" s="55" t="s">
        <v>113</v>
      </c>
      <c r="V14" s="55" t="s">
        <v>114</v>
      </c>
    </row>
    <row r="15" spans="1:22" s="32" customFormat="1" ht="139.5" customHeight="1">
      <c r="A15" s="55">
        <v>7</v>
      </c>
      <c r="B15" s="55" t="s">
        <v>150</v>
      </c>
      <c r="C15" s="56" t="s">
        <v>151</v>
      </c>
      <c r="D15" s="55" t="s">
        <v>104</v>
      </c>
      <c r="E15" s="55" t="s">
        <v>105</v>
      </c>
      <c r="F15" s="55" t="s">
        <v>152</v>
      </c>
      <c r="G15" s="55" t="s">
        <v>153</v>
      </c>
      <c r="H15" s="55" t="s">
        <v>108</v>
      </c>
      <c r="I15" s="55">
        <v>70</v>
      </c>
      <c r="J15" s="55"/>
      <c r="K15" s="55">
        <v>80</v>
      </c>
      <c r="L15" s="55"/>
      <c r="M15" s="55">
        <v>1</v>
      </c>
      <c r="N15" s="55">
        <v>70</v>
      </c>
      <c r="O15" s="55">
        <v>15</v>
      </c>
      <c r="P15" s="55">
        <v>56</v>
      </c>
      <c r="Q15" s="55" t="s">
        <v>154</v>
      </c>
      <c r="R15" s="55" t="s">
        <v>119</v>
      </c>
      <c r="S15" s="55" t="s">
        <v>155</v>
      </c>
      <c r="T15" s="55" t="s">
        <v>156</v>
      </c>
      <c r="U15" s="55" t="s">
        <v>113</v>
      </c>
      <c r="V15" s="55" t="s">
        <v>114</v>
      </c>
    </row>
    <row r="16" spans="1:22" s="32" customFormat="1" ht="120" customHeight="1">
      <c r="A16" s="55">
        <v>8</v>
      </c>
      <c r="B16" s="55" t="s">
        <v>157</v>
      </c>
      <c r="C16" s="56" t="s">
        <v>158</v>
      </c>
      <c r="D16" s="55" t="s">
        <v>104</v>
      </c>
      <c r="E16" s="55" t="s">
        <v>105</v>
      </c>
      <c r="F16" s="55" t="s">
        <v>159</v>
      </c>
      <c r="G16" s="55" t="s">
        <v>160</v>
      </c>
      <c r="H16" s="55" t="s">
        <v>108</v>
      </c>
      <c r="I16" s="55">
        <v>70</v>
      </c>
      <c r="J16" s="55"/>
      <c r="K16" s="55"/>
      <c r="L16" s="55"/>
      <c r="M16" s="55">
        <v>1</v>
      </c>
      <c r="N16" s="55">
        <v>70</v>
      </c>
      <c r="O16" s="55">
        <v>41</v>
      </c>
      <c r="P16" s="55">
        <v>115</v>
      </c>
      <c r="Q16" s="55" t="s">
        <v>154</v>
      </c>
      <c r="R16" s="55" t="s">
        <v>110</v>
      </c>
      <c r="S16" s="55" t="s">
        <v>161</v>
      </c>
      <c r="T16" s="55" t="s">
        <v>162</v>
      </c>
      <c r="U16" s="55" t="s">
        <v>113</v>
      </c>
      <c r="V16" s="55" t="s">
        <v>114</v>
      </c>
    </row>
    <row r="17" spans="1:22" s="32" customFormat="1" ht="112.5" customHeight="1">
      <c r="A17" s="55">
        <v>9</v>
      </c>
      <c r="B17" s="55" t="s">
        <v>163</v>
      </c>
      <c r="C17" s="56" t="s">
        <v>164</v>
      </c>
      <c r="D17" s="55" t="s">
        <v>104</v>
      </c>
      <c r="E17" s="55" t="s">
        <v>105</v>
      </c>
      <c r="F17" s="55" t="s">
        <v>165</v>
      </c>
      <c r="G17" s="55" t="s">
        <v>166</v>
      </c>
      <c r="H17" s="55" t="s">
        <v>108</v>
      </c>
      <c r="I17" s="55">
        <v>70</v>
      </c>
      <c r="J17" s="55"/>
      <c r="K17" s="55">
        <v>80</v>
      </c>
      <c r="L17" s="55"/>
      <c r="M17" s="55">
        <v>1</v>
      </c>
      <c r="N17" s="55">
        <v>70</v>
      </c>
      <c r="O17" s="55">
        <v>229</v>
      </c>
      <c r="P17" s="55">
        <v>860</v>
      </c>
      <c r="Q17" s="55" t="s">
        <v>109</v>
      </c>
      <c r="R17" s="55" t="s">
        <v>110</v>
      </c>
      <c r="S17" s="55" t="s">
        <v>167</v>
      </c>
      <c r="T17" s="55" t="s">
        <v>168</v>
      </c>
      <c r="U17" s="55" t="s">
        <v>113</v>
      </c>
      <c r="V17" s="55" t="s">
        <v>114</v>
      </c>
    </row>
    <row r="18" spans="1:22" s="32" customFormat="1" ht="120" customHeight="1">
      <c r="A18" s="55">
        <v>10</v>
      </c>
      <c r="B18" s="55" t="s">
        <v>169</v>
      </c>
      <c r="C18" s="56" t="s">
        <v>170</v>
      </c>
      <c r="D18" s="55" t="s">
        <v>104</v>
      </c>
      <c r="E18" s="55" t="s">
        <v>105</v>
      </c>
      <c r="F18" s="55" t="s">
        <v>171</v>
      </c>
      <c r="G18" s="55" t="s">
        <v>172</v>
      </c>
      <c r="H18" s="55" t="s">
        <v>108</v>
      </c>
      <c r="I18" s="55">
        <v>70</v>
      </c>
      <c r="J18" s="55"/>
      <c r="K18" s="55"/>
      <c r="L18" s="55"/>
      <c r="M18" s="55">
        <v>1</v>
      </c>
      <c r="N18" s="55">
        <v>70</v>
      </c>
      <c r="O18" s="55">
        <v>347</v>
      </c>
      <c r="P18" s="55">
        <v>1440</v>
      </c>
      <c r="Q18" s="55" t="s">
        <v>173</v>
      </c>
      <c r="R18" s="55" t="s">
        <v>119</v>
      </c>
      <c r="S18" s="55" t="s">
        <v>174</v>
      </c>
      <c r="T18" s="55" t="s">
        <v>175</v>
      </c>
      <c r="U18" s="55" t="s">
        <v>113</v>
      </c>
      <c r="V18" s="55" t="s">
        <v>114</v>
      </c>
    </row>
    <row r="19" spans="1:22" s="32" customFormat="1" ht="130.5" customHeight="1">
      <c r="A19" s="55">
        <v>11</v>
      </c>
      <c r="B19" s="55" t="s">
        <v>176</v>
      </c>
      <c r="C19" s="56" t="s">
        <v>177</v>
      </c>
      <c r="D19" s="55" t="s">
        <v>104</v>
      </c>
      <c r="E19" s="55" t="s">
        <v>105</v>
      </c>
      <c r="F19" s="55" t="s">
        <v>178</v>
      </c>
      <c r="G19" s="55" t="s">
        <v>179</v>
      </c>
      <c r="H19" s="55" t="s">
        <v>108</v>
      </c>
      <c r="I19" s="55">
        <v>70</v>
      </c>
      <c r="J19" s="55"/>
      <c r="K19" s="55"/>
      <c r="L19" s="55"/>
      <c r="M19" s="55">
        <v>1</v>
      </c>
      <c r="N19" s="55">
        <v>70</v>
      </c>
      <c r="O19" s="55">
        <v>60</v>
      </c>
      <c r="P19" s="55">
        <v>185</v>
      </c>
      <c r="Q19" s="55" t="s">
        <v>154</v>
      </c>
      <c r="R19" s="55" t="s">
        <v>180</v>
      </c>
      <c r="S19" s="55" t="s">
        <v>181</v>
      </c>
      <c r="T19" s="55" t="s">
        <v>182</v>
      </c>
      <c r="U19" s="55" t="s">
        <v>113</v>
      </c>
      <c r="V19" s="55" t="s">
        <v>114</v>
      </c>
    </row>
    <row r="20" spans="1:22" s="32" customFormat="1" ht="85.5" customHeight="1">
      <c r="A20" s="55">
        <v>12</v>
      </c>
      <c r="B20" s="55" t="s">
        <v>183</v>
      </c>
      <c r="C20" s="56" t="s">
        <v>184</v>
      </c>
      <c r="D20" s="55" t="s">
        <v>104</v>
      </c>
      <c r="E20" s="55" t="s">
        <v>105</v>
      </c>
      <c r="F20" s="55" t="s">
        <v>185</v>
      </c>
      <c r="G20" s="55" t="s">
        <v>186</v>
      </c>
      <c r="H20" s="55" t="s">
        <v>108</v>
      </c>
      <c r="I20" s="55">
        <v>70</v>
      </c>
      <c r="J20" s="55"/>
      <c r="K20" s="55">
        <v>20</v>
      </c>
      <c r="L20" s="55"/>
      <c r="M20" s="55">
        <v>1</v>
      </c>
      <c r="N20" s="55">
        <v>70</v>
      </c>
      <c r="O20" s="55">
        <v>75</v>
      </c>
      <c r="P20" s="55">
        <v>283</v>
      </c>
      <c r="Q20" s="55">
        <v>20230615</v>
      </c>
      <c r="R20" s="55">
        <v>20231230</v>
      </c>
      <c r="S20" s="55" t="s">
        <v>187</v>
      </c>
      <c r="T20" s="55" t="s">
        <v>188</v>
      </c>
      <c r="U20" s="55" t="s">
        <v>113</v>
      </c>
      <c r="V20" s="55" t="s">
        <v>114</v>
      </c>
    </row>
    <row r="21" spans="1:22" s="32" customFormat="1" ht="96.75" customHeight="1">
      <c r="A21" s="55">
        <v>13</v>
      </c>
      <c r="B21" s="55" t="s">
        <v>189</v>
      </c>
      <c r="C21" s="56" t="s">
        <v>190</v>
      </c>
      <c r="D21" s="55" t="s">
        <v>104</v>
      </c>
      <c r="E21" s="55" t="s">
        <v>105</v>
      </c>
      <c r="F21" s="55" t="s">
        <v>168</v>
      </c>
      <c r="G21" s="55" t="s">
        <v>191</v>
      </c>
      <c r="H21" s="55"/>
      <c r="I21" s="55">
        <v>121.128</v>
      </c>
      <c r="J21" s="55"/>
      <c r="K21" s="55"/>
      <c r="L21" s="55"/>
      <c r="M21" s="55">
        <v>1</v>
      </c>
      <c r="N21" s="55">
        <v>121.128</v>
      </c>
      <c r="O21" s="55"/>
      <c r="P21" s="55"/>
      <c r="Q21" s="55" t="s">
        <v>192</v>
      </c>
      <c r="R21" s="55" t="s">
        <v>193</v>
      </c>
      <c r="S21" s="55" t="s">
        <v>194</v>
      </c>
      <c r="T21" s="55" t="s">
        <v>195</v>
      </c>
      <c r="U21" s="55" t="s">
        <v>196</v>
      </c>
      <c r="V21" s="55" t="s">
        <v>197</v>
      </c>
    </row>
    <row r="22" spans="1:22" s="32" customFormat="1" ht="109.5" customHeight="1">
      <c r="A22" s="55">
        <v>14</v>
      </c>
      <c r="B22" s="55" t="s">
        <v>198</v>
      </c>
      <c r="C22" s="56" t="s">
        <v>199</v>
      </c>
      <c r="D22" s="55" t="s">
        <v>104</v>
      </c>
      <c r="E22" s="55" t="s">
        <v>105</v>
      </c>
      <c r="F22" s="55" t="s">
        <v>200</v>
      </c>
      <c r="G22" s="55" t="s">
        <v>201</v>
      </c>
      <c r="H22" s="55"/>
      <c r="I22" s="55">
        <v>70</v>
      </c>
      <c r="J22" s="55"/>
      <c r="K22" s="55"/>
      <c r="L22" s="55"/>
      <c r="M22" s="55">
        <v>1</v>
      </c>
      <c r="N22" s="55">
        <v>70</v>
      </c>
      <c r="O22" s="55"/>
      <c r="P22" s="55"/>
      <c r="Q22" s="55" t="s">
        <v>202</v>
      </c>
      <c r="R22" s="55" t="s">
        <v>110</v>
      </c>
      <c r="S22" s="55" t="s">
        <v>203</v>
      </c>
      <c r="T22" s="55" t="s">
        <v>188</v>
      </c>
      <c r="U22" s="55" t="s">
        <v>196</v>
      </c>
      <c r="V22" s="55" t="s">
        <v>197</v>
      </c>
    </row>
    <row r="23" spans="1:22" s="34" customFormat="1" ht="51" customHeight="1">
      <c r="A23" s="55">
        <v>15</v>
      </c>
      <c r="B23" s="55" t="s">
        <v>204</v>
      </c>
      <c r="C23" s="55" t="s">
        <v>205</v>
      </c>
      <c r="D23" s="55" t="s">
        <v>104</v>
      </c>
      <c r="E23" s="55" t="s">
        <v>105</v>
      </c>
      <c r="F23" s="55" t="s">
        <v>206</v>
      </c>
      <c r="G23" s="55" t="s">
        <v>207</v>
      </c>
      <c r="H23" s="55"/>
      <c r="I23" s="55">
        <v>120</v>
      </c>
      <c r="J23" s="55"/>
      <c r="K23" s="55"/>
      <c r="L23" s="55"/>
      <c r="M23" s="55">
        <v>1</v>
      </c>
      <c r="N23" s="55">
        <v>120</v>
      </c>
      <c r="O23" s="55">
        <v>45</v>
      </c>
      <c r="P23" s="55">
        <v>184</v>
      </c>
      <c r="Q23" s="55" t="s">
        <v>208</v>
      </c>
      <c r="R23" s="55" t="s">
        <v>209</v>
      </c>
      <c r="S23" s="55" t="s">
        <v>210</v>
      </c>
      <c r="T23" s="55" t="s">
        <v>149</v>
      </c>
      <c r="U23" s="55" t="s">
        <v>211</v>
      </c>
      <c r="V23" s="55" t="s">
        <v>212</v>
      </c>
    </row>
    <row r="24" spans="1:22" s="34" customFormat="1" ht="51" customHeight="1">
      <c r="A24" s="55">
        <v>16</v>
      </c>
      <c r="B24" s="55" t="s">
        <v>213</v>
      </c>
      <c r="C24" s="164" t="s">
        <v>214</v>
      </c>
      <c r="D24" s="55" t="s">
        <v>104</v>
      </c>
      <c r="E24" s="55" t="s">
        <v>105</v>
      </c>
      <c r="F24" s="55" t="s">
        <v>206</v>
      </c>
      <c r="G24" s="55" t="s">
        <v>215</v>
      </c>
      <c r="H24" s="55"/>
      <c r="I24" s="55">
        <v>30</v>
      </c>
      <c r="J24" s="55"/>
      <c r="K24" s="55"/>
      <c r="L24" s="55"/>
      <c r="M24" s="55">
        <v>1</v>
      </c>
      <c r="N24" s="55">
        <v>30</v>
      </c>
      <c r="O24" s="55">
        <v>45</v>
      </c>
      <c r="P24" s="55">
        <v>184</v>
      </c>
      <c r="Q24" s="55" t="s">
        <v>216</v>
      </c>
      <c r="R24" s="55" t="s">
        <v>139</v>
      </c>
      <c r="S24" s="55" t="s">
        <v>217</v>
      </c>
      <c r="T24" s="55" t="s">
        <v>149</v>
      </c>
      <c r="U24" s="55" t="s">
        <v>211</v>
      </c>
      <c r="V24" s="55" t="s">
        <v>212</v>
      </c>
    </row>
    <row r="25" spans="1:22" s="34" customFormat="1" ht="51" customHeight="1">
      <c r="A25" s="55">
        <v>17</v>
      </c>
      <c r="B25" s="55" t="s">
        <v>218</v>
      </c>
      <c r="C25" s="164" t="s">
        <v>219</v>
      </c>
      <c r="D25" s="55" t="s">
        <v>104</v>
      </c>
      <c r="E25" s="55" t="s">
        <v>105</v>
      </c>
      <c r="F25" s="55" t="s">
        <v>206</v>
      </c>
      <c r="G25" s="55" t="s">
        <v>220</v>
      </c>
      <c r="H25" s="55"/>
      <c r="I25" s="55">
        <v>40</v>
      </c>
      <c r="J25" s="55"/>
      <c r="K25" s="55"/>
      <c r="L25" s="55"/>
      <c r="M25" s="55">
        <v>1</v>
      </c>
      <c r="N25" s="55">
        <v>40</v>
      </c>
      <c r="O25" s="55">
        <v>45</v>
      </c>
      <c r="P25" s="55">
        <v>184</v>
      </c>
      <c r="Q25" s="55" t="s">
        <v>208</v>
      </c>
      <c r="R25" s="55" t="s">
        <v>209</v>
      </c>
      <c r="S25" s="55" t="s">
        <v>221</v>
      </c>
      <c r="T25" s="55" t="s">
        <v>149</v>
      </c>
      <c r="U25" s="55" t="s">
        <v>211</v>
      </c>
      <c r="V25" s="55" t="s">
        <v>212</v>
      </c>
    </row>
    <row r="26" spans="1:22" s="34" customFormat="1" ht="51" customHeight="1">
      <c r="A26" s="55">
        <v>18</v>
      </c>
      <c r="B26" s="55" t="s">
        <v>222</v>
      </c>
      <c r="C26" s="164" t="s">
        <v>223</v>
      </c>
      <c r="D26" s="55" t="s">
        <v>104</v>
      </c>
      <c r="E26" s="55" t="s">
        <v>105</v>
      </c>
      <c r="F26" s="55" t="s">
        <v>206</v>
      </c>
      <c r="G26" s="55" t="s">
        <v>224</v>
      </c>
      <c r="H26" s="55"/>
      <c r="I26" s="55">
        <v>30</v>
      </c>
      <c r="J26" s="55"/>
      <c r="K26" s="55"/>
      <c r="L26" s="55"/>
      <c r="M26" s="55">
        <v>1</v>
      </c>
      <c r="N26" s="55">
        <v>30</v>
      </c>
      <c r="O26" s="55">
        <v>45</v>
      </c>
      <c r="P26" s="55">
        <v>184</v>
      </c>
      <c r="Q26" s="55" t="s">
        <v>216</v>
      </c>
      <c r="R26" s="55" t="s">
        <v>119</v>
      </c>
      <c r="S26" s="55" t="s">
        <v>225</v>
      </c>
      <c r="T26" s="55" t="s">
        <v>149</v>
      </c>
      <c r="U26" s="55" t="s">
        <v>211</v>
      </c>
      <c r="V26" s="55" t="s">
        <v>212</v>
      </c>
    </row>
    <row r="27" spans="1:22" s="34" customFormat="1" ht="51.75" customHeight="1">
      <c r="A27" s="55">
        <v>19</v>
      </c>
      <c r="B27" s="55" t="s">
        <v>226</v>
      </c>
      <c r="C27" s="165" t="s">
        <v>227</v>
      </c>
      <c r="D27" s="55" t="s">
        <v>104</v>
      </c>
      <c r="E27" s="55" t="s">
        <v>105</v>
      </c>
      <c r="F27" s="55" t="s">
        <v>228</v>
      </c>
      <c r="G27" s="55" t="s">
        <v>229</v>
      </c>
      <c r="H27" s="55"/>
      <c r="I27" s="55">
        <v>50</v>
      </c>
      <c r="J27" s="55"/>
      <c r="K27" s="55"/>
      <c r="L27" s="55"/>
      <c r="M27" s="55">
        <v>1</v>
      </c>
      <c r="N27" s="55">
        <v>50</v>
      </c>
      <c r="O27" s="55">
        <v>234</v>
      </c>
      <c r="P27" s="55">
        <v>941</v>
      </c>
      <c r="Q27" s="55" t="s">
        <v>230</v>
      </c>
      <c r="R27" s="55" t="s">
        <v>119</v>
      </c>
      <c r="S27" s="55" t="s">
        <v>231</v>
      </c>
      <c r="T27" s="55" t="s">
        <v>175</v>
      </c>
      <c r="U27" s="55" t="s">
        <v>211</v>
      </c>
      <c r="V27" s="55" t="s">
        <v>232</v>
      </c>
    </row>
    <row r="28" spans="1:22" s="34" customFormat="1" ht="126" customHeight="1">
      <c r="A28" s="55">
        <v>20</v>
      </c>
      <c r="B28" s="55" t="s">
        <v>233</v>
      </c>
      <c r="C28" s="165" t="s">
        <v>234</v>
      </c>
      <c r="D28" s="55" t="s">
        <v>104</v>
      </c>
      <c r="E28" s="55" t="s">
        <v>105</v>
      </c>
      <c r="F28" s="55" t="s">
        <v>235</v>
      </c>
      <c r="G28" s="55" t="s">
        <v>236</v>
      </c>
      <c r="H28" s="55"/>
      <c r="I28" s="55">
        <v>38.5</v>
      </c>
      <c r="J28" s="55"/>
      <c r="K28" s="55"/>
      <c r="L28" s="55"/>
      <c r="M28" s="55"/>
      <c r="N28" s="55"/>
      <c r="O28" s="55"/>
      <c r="P28" s="55"/>
      <c r="Q28" s="55" t="s">
        <v>237</v>
      </c>
      <c r="R28" s="55" t="s">
        <v>110</v>
      </c>
      <c r="S28" s="78" t="s">
        <v>238</v>
      </c>
      <c r="T28" s="55" t="s">
        <v>239</v>
      </c>
      <c r="U28" s="55" t="s">
        <v>239</v>
      </c>
      <c r="V28" s="55" t="s">
        <v>240</v>
      </c>
    </row>
    <row r="29" spans="1:22" s="34" customFormat="1" ht="108.75" customHeight="1">
      <c r="A29" s="55">
        <v>21</v>
      </c>
      <c r="B29" s="55" t="s">
        <v>241</v>
      </c>
      <c r="C29" s="56" t="s">
        <v>242</v>
      </c>
      <c r="D29" s="55" t="s">
        <v>104</v>
      </c>
      <c r="E29" s="55" t="s">
        <v>105</v>
      </c>
      <c r="F29" s="55" t="s">
        <v>243</v>
      </c>
      <c r="G29" s="55" t="s">
        <v>244</v>
      </c>
      <c r="H29" s="55"/>
      <c r="I29" s="55">
        <v>200</v>
      </c>
      <c r="J29" s="55"/>
      <c r="K29" s="55"/>
      <c r="L29" s="55"/>
      <c r="M29" s="55">
        <v>1</v>
      </c>
      <c r="N29" s="55">
        <v>200</v>
      </c>
      <c r="O29" s="55">
        <v>1063</v>
      </c>
      <c r="P29" s="55">
        <v>4595</v>
      </c>
      <c r="Q29" s="55" t="s">
        <v>245</v>
      </c>
      <c r="R29" s="55" t="s">
        <v>246</v>
      </c>
      <c r="S29" s="55" t="s">
        <v>247</v>
      </c>
      <c r="T29" s="55" t="s">
        <v>156</v>
      </c>
      <c r="U29" s="55" t="s">
        <v>248</v>
      </c>
      <c r="V29" s="55" t="s">
        <v>249</v>
      </c>
    </row>
    <row r="30" spans="1:22" s="34" customFormat="1" ht="108.75" customHeight="1">
      <c r="A30" s="55">
        <v>22</v>
      </c>
      <c r="B30" s="55" t="s">
        <v>250</v>
      </c>
      <c r="C30" s="56" t="s">
        <v>251</v>
      </c>
      <c r="D30" s="55" t="s">
        <v>104</v>
      </c>
      <c r="E30" s="55" t="s">
        <v>105</v>
      </c>
      <c r="F30" s="55" t="s">
        <v>252</v>
      </c>
      <c r="G30" s="55" t="s">
        <v>253</v>
      </c>
      <c r="H30" s="55"/>
      <c r="I30" s="55">
        <v>100</v>
      </c>
      <c r="J30" s="55"/>
      <c r="K30" s="55"/>
      <c r="L30" s="55"/>
      <c r="M30" s="55">
        <v>1</v>
      </c>
      <c r="N30" s="55">
        <v>100</v>
      </c>
      <c r="O30" s="55">
        <v>60</v>
      </c>
      <c r="P30" s="55">
        <v>242</v>
      </c>
      <c r="Q30" s="55" t="s">
        <v>254</v>
      </c>
      <c r="R30" s="55" t="s">
        <v>139</v>
      </c>
      <c r="S30" s="55" t="s">
        <v>255</v>
      </c>
      <c r="T30" s="55" t="s">
        <v>162</v>
      </c>
      <c r="U30" s="55" t="s">
        <v>248</v>
      </c>
      <c r="V30" s="55" t="s">
        <v>249</v>
      </c>
    </row>
    <row r="31" spans="1:22" s="34" customFormat="1" ht="51.75" customHeight="1">
      <c r="A31" s="55">
        <v>23</v>
      </c>
      <c r="B31" s="58" t="s">
        <v>256</v>
      </c>
      <c r="C31" s="166" t="s">
        <v>257</v>
      </c>
      <c r="D31" s="55" t="s">
        <v>104</v>
      </c>
      <c r="E31" s="55" t="s">
        <v>105</v>
      </c>
      <c r="F31" s="55" t="s">
        <v>258</v>
      </c>
      <c r="G31" s="58" t="s">
        <v>259</v>
      </c>
      <c r="H31" s="55"/>
      <c r="I31" s="69">
        <v>30</v>
      </c>
      <c r="J31" s="55"/>
      <c r="K31" s="55"/>
      <c r="L31" s="55"/>
      <c r="M31" s="55">
        <v>1</v>
      </c>
      <c r="N31" s="69">
        <v>30</v>
      </c>
      <c r="O31" s="55"/>
      <c r="P31" s="55"/>
      <c r="Q31" s="55" t="s">
        <v>245</v>
      </c>
      <c r="R31" s="55" t="s">
        <v>260</v>
      </c>
      <c r="S31" s="58" t="s">
        <v>261</v>
      </c>
      <c r="T31" s="55" t="s">
        <v>188</v>
      </c>
      <c r="U31" s="55" t="s">
        <v>248</v>
      </c>
      <c r="V31" s="55" t="s">
        <v>262</v>
      </c>
    </row>
    <row r="32" spans="1:22" s="34" customFormat="1" ht="49.5" customHeight="1">
      <c r="A32" s="55">
        <v>24</v>
      </c>
      <c r="B32" s="55" t="s">
        <v>263</v>
      </c>
      <c r="C32" s="56" t="s">
        <v>264</v>
      </c>
      <c r="D32" s="55" t="s">
        <v>104</v>
      </c>
      <c r="E32" s="55" t="s">
        <v>105</v>
      </c>
      <c r="F32" s="55" t="s">
        <v>265</v>
      </c>
      <c r="G32" s="58" t="s">
        <v>266</v>
      </c>
      <c r="H32" s="55"/>
      <c r="I32" s="70">
        <v>20</v>
      </c>
      <c r="J32" s="55"/>
      <c r="K32" s="55"/>
      <c r="L32" s="55"/>
      <c r="M32" s="55">
        <v>1</v>
      </c>
      <c r="N32" s="70">
        <v>20</v>
      </c>
      <c r="O32" s="55">
        <v>464</v>
      </c>
      <c r="P32" s="55">
        <v>2025</v>
      </c>
      <c r="Q32" s="55" t="s">
        <v>267</v>
      </c>
      <c r="R32" s="55" t="s">
        <v>268</v>
      </c>
      <c r="S32" s="55" t="s">
        <v>269</v>
      </c>
      <c r="T32" s="55" t="s">
        <v>175</v>
      </c>
      <c r="U32" s="55" t="s">
        <v>248</v>
      </c>
      <c r="V32" s="55" t="s">
        <v>262</v>
      </c>
    </row>
    <row r="33" spans="1:22" s="34" customFormat="1" ht="51" customHeight="1">
      <c r="A33" s="55">
        <v>25</v>
      </c>
      <c r="B33" s="58" t="s">
        <v>270</v>
      </c>
      <c r="C33" s="56" t="s">
        <v>271</v>
      </c>
      <c r="D33" s="55" t="s">
        <v>104</v>
      </c>
      <c r="E33" s="55" t="s">
        <v>105</v>
      </c>
      <c r="F33" s="55" t="s">
        <v>272</v>
      </c>
      <c r="G33" s="58" t="s">
        <v>273</v>
      </c>
      <c r="H33" s="55"/>
      <c r="I33" s="58">
        <v>10</v>
      </c>
      <c r="J33" s="55"/>
      <c r="K33" s="55"/>
      <c r="L33" s="55"/>
      <c r="M33" s="55">
        <v>1</v>
      </c>
      <c r="N33" s="58">
        <v>10</v>
      </c>
      <c r="O33" s="55">
        <v>287</v>
      </c>
      <c r="P33" s="55">
        <v>1090</v>
      </c>
      <c r="Q33" s="55" t="s">
        <v>274</v>
      </c>
      <c r="R33" s="55" t="s">
        <v>110</v>
      </c>
      <c r="S33" s="58" t="s">
        <v>275</v>
      </c>
      <c r="T33" s="55" t="s">
        <v>133</v>
      </c>
      <c r="U33" s="55" t="s">
        <v>248</v>
      </c>
      <c r="V33" s="55" t="s">
        <v>262</v>
      </c>
    </row>
    <row r="34" spans="1:22" s="32" customFormat="1" ht="64.5" customHeight="1">
      <c r="A34" s="55">
        <v>26</v>
      </c>
      <c r="B34" s="58" t="s">
        <v>276</v>
      </c>
      <c r="C34" s="167" t="s">
        <v>277</v>
      </c>
      <c r="D34" s="55" t="s">
        <v>104</v>
      </c>
      <c r="E34" s="55" t="s">
        <v>105</v>
      </c>
      <c r="F34" s="58" t="s">
        <v>278</v>
      </c>
      <c r="G34" s="58" t="s">
        <v>279</v>
      </c>
      <c r="H34" s="55"/>
      <c r="I34" s="55">
        <v>10</v>
      </c>
      <c r="J34" s="55"/>
      <c r="K34" s="55"/>
      <c r="L34" s="55"/>
      <c r="M34" s="55">
        <v>1</v>
      </c>
      <c r="N34" s="55">
        <v>10</v>
      </c>
      <c r="O34" s="55">
        <v>39</v>
      </c>
      <c r="P34" s="55">
        <v>142</v>
      </c>
      <c r="Q34" s="55" t="s">
        <v>280</v>
      </c>
      <c r="R34" s="55" t="s">
        <v>281</v>
      </c>
      <c r="S34" s="55" t="s">
        <v>282</v>
      </c>
      <c r="T34" s="55" t="s">
        <v>283</v>
      </c>
      <c r="U34" s="55" t="s">
        <v>248</v>
      </c>
      <c r="V34" s="55" t="s">
        <v>284</v>
      </c>
    </row>
    <row r="35" spans="1:22" s="32" customFormat="1" ht="67.5" customHeight="1">
      <c r="A35" s="55">
        <v>27</v>
      </c>
      <c r="B35" s="58" t="s">
        <v>285</v>
      </c>
      <c r="C35" s="167" t="s">
        <v>286</v>
      </c>
      <c r="D35" s="55" t="s">
        <v>104</v>
      </c>
      <c r="E35" s="55" t="s">
        <v>105</v>
      </c>
      <c r="F35" s="58" t="s">
        <v>243</v>
      </c>
      <c r="G35" s="58" t="s">
        <v>287</v>
      </c>
      <c r="H35" s="55"/>
      <c r="I35" s="55">
        <v>10</v>
      </c>
      <c r="J35" s="55"/>
      <c r="K35" s="55"/>
      <c r="L35" s="55"/>
      <c r="M35" s="55">
        <v>1</v>
      </c>
      <c r="N35" s="55">
        <v>10</v>
      </c>
      <c r="O35" s="55">
        <v>48</v>
      </c>
      <c r="P35" s="55">
        <v>409</v>
      </c>
      <c r="Q35" s="55" t="s">
        <v>288</v>
      </c>
      <c r="R35" s="55" t="s">
        <v>289</v>
      </c>
      <c r="S35" s="55" t="s">
        <v>290</v>
      </c>
      <c r="T35" s="55" t="s">
        <v>156</v>
      </c>
      <c r="U35" s="55" t="s">
        <v>248</v>
      </c>
      <c r="V35" s="55" t="s">
        <v>284</v>
      </c>
    </row>
    <row r="36" spans="1:22" s="34" customFormat="1" ht="162.75" customHeight="1">
      <c r="A36" s="55">
        <v>28</v>
      </c>
      <c r="B36" s="55" t="s">
        <v>291</v>
      </c>
      <c r="C36" s="59" t="s">
        <v>292</v>
      </c>
      <c r="D36" s="55" t="s">
        <v>104</v>
      </c>
      <c r="E36" s="55" t="s">
        <v>105</v>
      </c>
      <c r="F36" s="55" t="s">
        <v>293</v>
      </c>
      <c r="G36" s="57" t="s">
        <v>294</v>
      </c>
      <c r="H36" s="55"/>
      <c r="I36" s="60">
        <v>400</v>
      </c>
      <c r="J36" s="55"/>
      <c r="K36" s="55"/>
      <c r="L36" s="55"/>
      <c r="M36" s="55">
        <v>1</v>
      </c>
      <c r="N36" s="55">
        <v>400</v>
      </c>
      <c r="O36" s="55">
        <v>98</v>
      </c>
      <c r="P36" s="55">
        <v>287</v>
      </c>
      <c r="Q36" s="55" t="s">
        <v>295</v>
      </c>
      <c r="R36" s="55" t="s">
        <v>139</v>
      </c>
      <c r="S36" s="60" t="s">
        <v>296</v>
      </c>
      <c r="T36" s="55" t="s">
        <v>156</v>
      </c>
      <c r="U36" s="55" t="s">
        <v>196</v>
      </c>
      <c r="V36" s="55" t="s">
        <v>297</v>
      </c>
    </row>
    <row r="37" spans="1:22" s="34" customFormat="1" ht="147" customHeight="1">
      <c r="A37" s="55">
        <v>29</v>
      </c>
      <c r="B37" s="55" t="s">
        <v>298</v>
      </c>
      <c r="C37" s="168" t="s">
        <v>299</v>
      </c>
      <c r="D37" s="55" t="s">
        <v>104</v>
      </c>
      <c r="E37" s="55" t="s">
        <v>105</v>
      </c>
      <c r="F37" s="55" t="s">
        <v>243</v>
      </c>
      <c r="G37" s="57" t="s">
        <v>300</v>
      </c>
      <c r="H37" s="55"/>
      <c r="I37" s="60">
        <v>400</v>
      </c>
      <c r="J37" s="55"/>
      <c r="K37" s="55"/>
      <c r="L37" s="55"/>
      <c r="M37" s="55">
        <v>1</v>
      </c>
      <c r="N37" s="55">
        <v>400</v>
      </c>
      <c r="O37" s="55">
        <v>49</v>
      </c>
      <c r="P37" s="55">
        <v>187</v>
      </c>
      <c r="Q37" s="55" t="s">
        <v>301</v>
      </c>
      <c r="R37" s="55" t="s">
        <v>139</v>
      </c>
      <c r="S37" s="60" t="s">
        <v>302</v>
      </c>
      <c r="T37" s="55" t="s">
        <v>156</v>
      </c>
      <c r="U37" s="55" t="s">
        <v>196</v>
      </c>
      <c r="V37" s="55" t="s">
        <v>297</v>
      </c>
    </row>
    <row r="38" spans="1:22" s="34" customFormat="1" ht="153.75" customHeight="1">
      <c r="A38" s="55">
        <v>30</v>
      </c>
      <c r="B38" s="60" t="s">
        <v>303</v>
      </c>
      <c r="C38" s="59" t="s">
        <v>304</v>
      </c>
      <c r="D38" s="55" t="s">
        <v>104</v>
      </c>
      <c r="E38" s="55" t="s">
        <v>105</v>
      </c>
      <c r="F38" s="55" t="s">
        <v>243</v>
      </c>
      <c r="G38" s="57" t="s">
        <v>305</v>
      </c>
      <c r="H38" s="55"/>
      <c r="I38" s="60">
        <v>200</v>
      </c>
      <c r="J38" s="55"/>
      <c r="K38" s="55"/>
      <c r="L38" s="55"/>
      <c r="M38" s="55">
        <v>1</v>
      </c>
      <c r="N38" s="55">
        <v>200</v>
      </c>
      <c r="O38" s="55">
        <v>181</v>
      </c>
      <c r="P38" s="55">
        <v>653</v>
      </c>
      <c r="Q38" s="55" t="s">
        <v>306</v>
      </c>
      <c r="R38" s="55" t="s">
        <v>139</v>
      </c>
      <c r="S38" s="55" t="s">
        <v>307</v>
      </c>
      <c r="T38" s="55" t="s">
        <v>156</v>
      </c>
      <c r="U38" s="55" t="s">
        <v>196</v>
      </c>
      <c r="V38" s="55" t="s">
        <v>297</v>
      </c>
    </row>
    <row r="39" spans="1:22" s="34" customFormat="1" ht="93.75" customHeight="1">
      <c r="A39" s="55">
        <v>31</v>
      </c>
      <c r="B39" s="35" t="s">
        <v>308</v>
      </c>
      <c r="C39" s="59" t="s">
        <v>309</v>
      </c>
      <c r="D39" s="55" t="s">
        <v>104</v>
      </c>
      <c r="E39" s="55" t="s">
        <v>105</v>
      </c>
      <c r="F39" s="55" t="s">
        <v>310</v>
      </c>
      <c r="G39" s="57" t="s">
        <v>311</v>
      </c>
      <c r="H39" s="55"/>
      <c r="I39" s="60">
        <v>100</v>
      </c>
      <c r="J39" s="55"/>
      <c r="K39" s="55"/>
      <c r="L39" s="55"/>
      <c r="M39" s="55">
        <v>1</v>
      </c>
      <c r="N39" s="55">
        <v>100</v>
      </c>
      <c r="O39" s="55">
        <v>66</v>
      </c>
      <c r="P39" s="55">
        <v>273</v>
      </c>
      <c r="Q39" s="55" t="s">
        <v>312</v>
      </c>
      <c r="R39" s="55" t="s">
        <v>139</v>
      </c>
      <c r="S39" s="55" t="s">
        <v>313</v>
      </c>
      <c r="T39" s="55" t="s">
        <v>121</v>
      </c>
      <c r="U39" s="55" t="s">
        <v>196</v>
      </c>
      <c r="V39" s="55" t="s">
        <v>297</v>
      </c>
    </row>
    <row r="40" spans="1:22" s="34" customFormat="1" ht="76.5" customHeight="1">
      <c r="A40" s="55">
        <v>32</v>
      </c>
      <c r="B40" s="55" t="s">
        <v>314</v>
      </c>
      <c r="C40" s="59" t="s">
        <v>315</v>
      </c>
      <c r="D40" s="55" t="s">
        <v>104</v>
      </c>
      <c r="E40" s="55" t="s">
        <v>105</v>
      </c>
      <c r="F40" s="55" t="s">
        <v>252</v>
      </c>
      <c r="G40" s="57" t="s">
        <v>316</v>
      </c>
      <c r="H40" s="55"/>
      <c r="I40" s="60">
        <v>100</v>
      </c>
      <c r="J40" s="55"/>
      <c r="K40" s="55"/>
      <c r="L40" s="55"/>
      <c r="M40" s="55">
        <v>1</v>
      </c>
      <c r="N40" s="55">
        <v>100</v>
      </c>
      <c r="O40" s="55">
        <v>56</v>
      </c>
      <c r="P40" s="55">
        <v>180</v>
      </c>
      <c r="Q40" s="55" t="s">
        <v>317</v>
      </c>
      <c r="R40" s="55" t="s">
        <v>139</v>
      </c>
      <c r="S40" s="55" t="s">
        <v>318</v>
      </c>
      <c r="T40" s="55" t="s">
        <v>162</v>
      </c>
      <c r="U40" s="55" t="s">
        <v>196</v>
      </c>
      <c r="V40" s="55" t="s">
        <v>297</v>
      </c>
    </row>
    <row r="41" spans="1:22" s="34" customFormat="1" ht="69.75" customHeight="1">
      <c r="A41" s="55">
        <v>33</v>
      </c>
      <c r="B41" s="55" t="s">
        <v>319</v>
      </c>
      <c r="C41" s="59" t="s">
        <v>320</v>
      </c>
      <c r="D41" s="55" t="s">
        <v>104</v>
      </c>
      <c r="E41" s="55" t="s">
        <v>105</v>
      </c>
      <c r="F41" s="55" t="s">
        <v>321</v>
      </c>
      <c r="G41" s="55" t="s">
        <v>322</v>
      </c>
      <c r="H41" s="55"/>
      <c r="I41" s="55">
        <v>496</v>
      </c>
      <c r="J41" s="55"/>
      <c r="K41" s="55"/>
      <c r="L41" s="55"/>
      <c r="M41" s="55"/>
      <c r="N41" s="55"/>
      <c r="O41" s="55">
        <v>2460</v>
      </c>
      <c r="P41" s="55">
        <v>8610</v>
      </c>
      <c r="Q41" s="55" t="s">
        <v>323</v>
      </c>
      <c r="R41" s="55" t="s">
        <v>110</v>
      </c>
      <c r="S41" s="55" t="s">
        <v>324</v>
      </c>
      <c r="T41" s="55" t="s">
        <v>196</v>
      </c>
      <c r="U41" s="55" t="s">
        <v>196</v>
      </c>
      <c r="V41" s="55" t="s">
        <v>297</v>
      </c>
    </row>
    <row r="42" spans="1:22" s="34" customFormat="1" ht="87.75" customHeight="1">
      <c r="A42" s="55">
        <v>34</v>
      </c>
      <c r="B42" s="55" t="s">
        <v>325</v>
      </c>
      <c r="C42" s="168" t="s">
        <v>326</v>
      </c>
      <c r="D42" s="55" t="s">
        <v>104</v>
      </c>
      <c r="E42" s="55" t="s">
        <v>105</v>
      </c>
      <c r="F42" s="55" t="s">
        <v>321</v>
      </c>
      <c r="G42" s="55" t="s">
        <v>327</v>
      </c>
      <c r="H42" s="55"/>
      <c r="I42" s="55">
        <v>497</v>
      </c>
      <c r="J42" s="55"/>
      <c r="K42" s="55"/>
      <c r="L42" s="55"/>
      <c r="M42" s="55"/>
      <c r="N42" s="55"/>
      <c r="O42" s="55">
        <v>2465</v>
      </c>
      <c r="P42" s="55">
        <v>8632</v>
      </c>
      <c r="Q42" s="55" t="s">
        <v>328</v>
      </c>
      <c r="R42" s="55" t="s">
        <v>110</v>
      </c>
      <c r="S42" s="55" t="s">
        <v>329</v>
      </c>
      <c r="T42" s="55" t="s">
        <v>196</v>
      </c>
      <c r="U42" s="55" t="s">
        <v>196</v>
      </c>
      <c r="V42" s="55" t="s">
        <v>330</v>
      </c>
    </row>
    <row r="43" spans="1:22" s="34" customFormat="1" ht="61.5" customHeight="1">
      <c r="A43" s="55">
        <v>35</v>
      </c>
      <c r="B43" s="55" t="s">
        <v>331</v>
      </c>
      <c r="C43" s="56" t="s">
        <v>332</v>
      </c>
      <c r="D43" s="55" t="s">
        <v>104</v>
      </c>
      <c r="E43" s="55" t="s">
        <v>105</v>
      </c>
      <c r="F43" s="55" t="s">
        <v>321</v>
      </c>
      <c r="G43" s="55" t="s">
        <v>333</v>
      </c>
      <c r="H43" s="55"/>
      <c r="I43" s="55">
        <v>11</v>
      </c>
      <c r="J43" s="55"/>
      <c r="K43" s="55"/>
      <c r="L43" s="55"/>
      <c r="M43" s="55"/>
      <c r="N43" s="55"/>
      <c r="O43" s="55">
        <v>47</v>
      </c>
      <c r="P43" s="55">
        <v>188</v>
      </c>
      <c r="Q43" s="55" t="s">
        <v>109</v>
      </c>
      <c r="R43" s="55" t="s">
        <v>334</v>
      </c>
      <c r="S43" s="60" t="s">
        <v>335</v>
      </c>
      <c r="T43" s="55" t="s">
        <v>196</v>
      </c>
      <c r="U43" s="55" t="s">
        <v>196</v>
      </c>
      <c r="V43" s="55" t="s">
        <v>197</v>
      </c>
    </row>
    <row r="44" spans="1:22" s="34" customFormat="1" ht="61.5" customHeight="1">
      <c r="A44" s="55">
        <v>36</v>
      </c>
      <c r="B44" s="55" t="s">
        <v>336</v>
      </c>
      <c r="C44" s="56" t="s">
        <v>337</v>
      </c>
      <c r="D44" s="55" t="s">
        <v>104</v>
      </c>
      <c r="E44" s="55" t="s">
        <v>105</v>
      </c>
      <c r="F44" s="55" t="s">
        <v>321</v>
      </c>
      <c r="G44" s="55" t="s">
        <v>338</v>
      </c>
      <c r="H44" s="55"/>
      <c r="I44" s="55">
        <v>17</v>
      </c>
      <c r="J44" s="55"/>
      <c r="K44" s="55"/>
      <c r="L44" s="55"/>
      <c r="M44" s="55"/>
      <c r="N44" s="55"/>
      <c r="O44" s="55">
        <v>70</v>
      </c>
      <c r="P44" s="55">
        <v>267</v>
      </c>
      <c r="Q44" s="55" t="s">
        <v>339</v>
      </c>
      <c r="R44" s="55" t="s">
        <v>110</v>
      </c>
      <c r="S44" s="60" t="s">
        <v>340</v>
      </c>
      <c r="T44" s="55" t="s">
        <v>196</v>
      </c>
      <c r="U44" s="55" t="s">
        <v>196</v>
      </c>
      <c r="V44" s="55" t="s">
        <v>341</v>
      </c>
    </row>
    <row r="45" spans="1:22" s="34" customFormat="1" ht="133.5" customHeight="1">
      <c r="A45" s="55">
        <v>37</v>
      </c>
      <c r="B45" s="55" t="s">
        <v>342</v>
      </c>
      <c r="C45" s="56" t="s">
        <v>343</v>
      </c>
      <c r="D45" s="55" t="s">
        <v>104</v>
      </c>
      <c r="E45" s="55" t="s">
        <v>105</v>
      </c>
      <c r="F45" s="55" t="s">
        <v>344</v>
      </c>
      <c r="G45" s="60" t="s">
        <v>345</v>
      </c>
      <c r="H45" s="55"/>
      <c r="I45" s="55">
        <v>200</v>
      </c>
      <c r="J45" s="55"/>
      <c r="K45" s="55"/>
      <c r="L45" s="55"/>
      <c r="M45" s="55">
        <v>1</v>
      </c>
      <c r="N45" s="55">
        <v>200</v>
      </c>
      <c r="O45" s="55"/>
      <c r="P45" s="55"/>
      <c r="Q45" s="55" t="s">
        <v>202</v>
      </c>
      <c r="R45" s="55" t="s">
        <v>139</v>
      </c>
      <c r="S45" s="55" t="s">
        <v>346</v>
      </c>
      <c r="T45" s="55" t="s">
        <v>121</v>
      </c>
      <c r="U45" s="55" t="s">
        <v>196</v>
      </c>
      <c r="V45" s="55" t="s">
        <v>341</v>
      </c>
    </row>
    <row r="46" spans="1:22" s="34" customFormat="1" ht="93" customHeight="1">
      <c r="A46" s="55">
        <v>38</v>
      </c>
      <c r="B46" s="55" t="s">
        <v>347</v>
      </c>
      <c r="C46" s="56" t="s">
        <v>348</v>
      </c>
      <c r="D46" s="55" t="s">
        <v>104</v>
      </c>
      <c r="E46" s="55" t="s">
        <v>105</v>
      </c>
      <c r="F46" s="55" t="s">
        <v>349</v>
      </c>
      <c r="G46" s="55" t="s">
        <v>350</v>
      </c>
      <c r="H46" s="55"/>
      <c r="I46" s="70">
        <v>250</v>
      </c>
      <c r="J46" s="55"/>
      <c r="K46" s="55"/>
      <c r="L46" s="55"/>
      <c r="M46" s="55">
        <v>2</v>
      </c>
      <c r="N46" s="55">
        <v>250</v>
      </c>
      <c r="O46" s="55"/>
      <c r="P46" s="55"/>
      <c r="Q46" s="55" t="s">
        <v>351</v>
      </c>
      <c r="R46" s="55" t="s">
        <v>110</v>
      </c>
      <c r="S46" s="55" t="s">
        <v>352</v>
      </c>
      <c r="T46" s="55" t="s">
        <v>283</v>
      </c>
      <c r="U46" s="55" t="s">
        <v>196</v>
      </c>
      <c r="V46" s="55" t="s">
        <v>341</v>
      </c>
    </row>
    <row r="47" spans="1:22" s="34" customFormat="1" ht="183" customHeight="1">
      <c r="A47" s="55">
        <v>39</v>
      </c>
      <c r="B47" s="55" t="s">
        <v>353</v>
      </c>
      <c r="C47" s="56" t="s">
        <v>354</v>
      </c>
      <c r="D47" s="55" t="s">
        <v>104</v>
      </c>
      <c r="E47" s="55" t="s">
        <v>105</v>
      </c>
      <c r="F47" s="55" t="s">
        <v>355</v>
      </c>
      <c r="G47" s="55" t="s">
        <v>356</v>
      </c>
      <c r="H47" s="55"/>
      <c r="I47" s="71">
        <v>278</v>
      </c>
      <c r="J47" s="55"/>
      <c r="K47" s="55"/>
      <c r="L47" s="55"/>
      <c r="M47" s="55">
        <v>3</v>
      </c>
      <c r="N47" s="55">
        <v>278</v>
      </c>
      <c r="O47" s="55"/>
      <c r="P47" s="55"/>
      <c r="Q47" s="55" t="s">
        <v>351</v>
      </c>
      <c r="R47" s="55" t="s">
        <v>110</v>
      </c>
      <c r="S47" s="60" t="s">
        <v>357</v>
      </c>
      <c r="T47" s="55" t="s">
        <v>162</v>
      </c>
      <c r="U47" s="55" t="s">
        <v>196</v>
      </c>
      <c r="V47" s="55" t="s">
        <v>341</v>
      </c>
    </row>
    <row r="48" spans="1:22" s="34" customFormat="1" ht="183" customHeight="1">
      <c r="A48" s="55">
        <v>40</v>
      </c>
      <c r="B48" s="55" t="s">
        <v>358</v>
      </c>
      <c r="C48" s="56" t="s">
        <v>359</v>
      </c>
      <c r="D48" s="55" t="s">
        <v>104</v>
      </c>
      <c r="E48" s="55" t="s">
        <v>105</v>
      </c>
      <c r="F48" s="55" t="s">
        <v>136</v>
      </c>
      <c r="G48" s="57" t="s">
        <v>360</v>
      </c>
      <c r="H48" s="55"/>
      <c r="I48" s="71">
        <v>140</v>
      </c>
      <c r="J48" s="55"/>
      <c r="K48" s="55"/>
      <c r="L48" s="55"/>
      <c r="M48" s="55">
        <v>1</v>
      </c>
      <c r="N48" s="55">
        <v>140</v>
      </c>
      <c r="O48" s="55"/>
      <c r="P48" s="55"/>
      <c r="Q48" s="55" t="s">
        <v>351</v>
      </c>
      <c r="R48" s="55" t="s">
        <v>139</v>
      </c>
      <c r="S48" s="55" t="s">
        <v>361</v>
      </c>
      <c r="T48" s="55" t="s">
        <v>141</v>
      </c>
      <c r="U48" s="55" t="s">
        <v>196</v>
      </c>
      <c r="V48" s="55" t="s">
        <v>341</v>
      </c>
    </row>
    <row r="49" spans="1:22" s="34" customFormat="1" ht="87" customHeight="1">
      <c r="A49" s="55">
        <v>41</v>
      </c>
      <c r="B49" s="55" t="s">
        <v>362</v>
      </c>
      <c r="C49" s="56" t="s">
        <v>363</v>
      </c>
      <c r="D49" s="55" t="s">
        <v>104</v>
      </c>
      <c r="E49" s="55" t="s">
        <v>105</v>
      </c>
      <c r="F49" s="55" t="s">
        <v>364</v>
      </c>
      <c r="G49" s="61" t="s">
        <v>365</v>
      </c>
      <c r="H49" s="55"/>
      <c r="I49" s="71">
        <v>50</v>
      </c>
      <c r="J49" s="55"/>
      <c r="K49" s="55"/>
      <c r="L49" s="55"/>
      <c r="M49" s="55">
        <v>1</v>
      </c>
      <c r="N49" s="55">
        <v>50</v>
      </c>
      <c r="O49" s="55"/>
      <c r="P49" s="55"/>
      <c r="Q49" s="55" t="s">
        <v>351</v>
      </c>
      <c r="R49" s="55" t="s">
        <v>366</v>
      </c>
      <c r="S49" s="55" t="s">
        <v>367</v>
      </c>
      <c r="T49" s="55" t="s">
        <v>141</v>
      </c>
      <c r="U49" s="55" t="s">
        <v>196</v>
      </c>
      <c r="V49" s="55" t="s">
        <v>341</v>
      </c>
    </row>
    <row r="50" spans="1:22" s="34" customFormat="1" ht="147" customHeight="1">
      <c r="A50" s="55">
        <v>42</v>
      </c>
      <c r="B50" s="60" t="s">
        <v>368</v>
      </c>
      <c r="C50" s="59" t="s">
        <v>369</v>
      </c>
      <c r="D50" s="55" t="s">
        <v>104</v>
      </c>
      <c r="E50" s="55" t="s">
        <v>105</v>
      </c>
      <c r="F50" s="55" t="s">
        <v>370</v>
      </c>
      <c r="G50" s="55" t="s">
        <v>371</v>
      </c>
      <c r="H50" s="55"/>
      <c r="I50" s="60">
        <v>1200</v>
      </c>
      <c r="J50" s="55"/>
      <c r="K50" s="55"/>
      <c r="L50" s="55"/>
      <c r="M50" s="55">
        <v>6</v>
      </c>
      <c r="N50" s="55">
        <v>1100</v>
      </c>
      <c r="O50" s="55">
        <v>216</v>
      </c>
      <c r="P50" s="55">
        <v>658</v>
      </c>
      <c r="Q50" s="55" t="s">
        <v>317</v>
      </c>
      <c r="R50" s="55" t="s">
        <v>209</v>
      </c>
      <c r="S50" s="79" t="s">
        <v>372</v>
      </c>
      <c r="T50" s="55" t="s">
        <v>373</v>
      </c>
      <c r="U50" s="55" t="s">
        <v>196</v>
      </c>
      <c r="V50" s="55" t="s">
        <v>297</v>
      </c>
    </row>
    <row r="51" spans="1:22" s="34" customFormat="1" ht="75" customHeight="1">
      <c r="A51" s="55">
        <v>43</v>
      </c>
      <c r="B51" s="60" t="s">
        <v>374</v>
      </c>
      <c r="C51" s="168" t="s">
        <v>375</v>
      </c>
      <c r="D51" s="55" t="s">
        <v>104</v>
      </c>
      <c r="E51" s="55" t="s">
        <v>105</v>
      </c>
      <c r="F51" s="55" t="s">
        <v>376</v>
      </c>
      <c r="G51" s="55" t="s">
        <v>377</v>
      </c>
      <c r="H51" s="55"/>
      <c r="I51" s="60">
        <v>60</v>
      </c>
      <c r="J51" s="55"/>
      <c r="K51" s="55"/>
      <c r="L51" s="55"/>
      <c r="M51" s="55">
        <v>1</v>
      </c>
      <c r="N51" s="55">
        <v>60</v>
      </c>
      <c r="O51" s="55">
        <v>12</v>
      </c>
      <c r="P51" s="55">
        <v>43</v>
      </c>
      <c r="Q51" s="55" t="s">
        <v>295</v>
      </c>
      <c r="R51" s="55" t="s">
        <v>139</v>
      </c>
      <c r="S51" s="60" t="s">
        <v>378</v>
      </c>
      <c r="T51" s="55" t="s">
        <v>149</v>
      </c>
      <c r="U51" s="55" t="s">
        <v>196</v>
      </c>
      <c r="V51" s="55" t="s">
        <v>297</v>
      </c>
    </row>
    <row r="52" spans="1:22" s="34" customFormat="1" ht="91.5" customHeight="1">
      <c r="A52" s="55">
        <v>44</v>
      </c>
      <c r="B52" s="55" t="s">
        <v>379</v>
      </c>
      <c r="C52" s="168" t="s">
        <v>380</v>
      </c>
      <c r="D52" s="55" t="s">
        <v>104</v>
      </c>
      <c r="E52" s="55" t="s">
        <v>105</v>
      </c>
      <c r="F52" s="55" t="s">
        <v>381</v>
      </c>
      <c r="G52" s="55" t="s">
        <v>382</v>
      </c>
      <c r="H52" s="55"/>
      <c r="I52" s="60">
        <v>200</v>
      </c>
      <c r="J52" s="55"/>
      <c r="K52" s="55"/>
      <c r="L52" s="55"/>
      <c r="M52" s="55">
        <v>1</v>
      </c>
      <c r="N52" s="55">
        <v>200</v>
      </c>
      <c r="O52" s="55">
        <v>24</v>
      </c>
      <c r="P52" s="55">
        <v>100</v>
      </c>
      <c r="Q52" s="55" t="s">
        <v>317</v>
      </c>
      <c r="R52" s="55" t="s">
        <v>139</v>
      </c>
      <c r="S52" s="55" t="s">
        <v>383</v>
      </c>
      <c r="T52" s="55" t="s">
        <v>127</v>
      </c>
      <c r="U52" s="55" t="s">
        <v>196</v>
      </c>
      <c r="V52" s="55" t="s">
        <v>297</v>
      </c>
    </row>
    <row r="53" spans="1:22" s="34" customFormat="1" ht="117" customHeight="1">
      <c r="A53" s="55">
        <v>45</v>
      </c>
      <c r="B53" s="55" t="s">
        <v>384</v>
      </c>
      <c r="C53" s="168" t="s">
        <v>385</v>
      </c>
      <c r="D53" s="55" t="s">
        <v>104</v>
      </c>
      <c r="E53" s="55" t="s">
        <v>105</v>
      </c>
      <c r="F53" s="55" t="s">
        <v>386</v>
      </c>
      <c r="G53" s="57" t="s">
        <v>387</v>
      </c>
      <c r="H53" s="55"/>
      <c r="I53" s="60">
        <v>500</v>
      </c>
      <c r="J53" s="55"/>
      <c r="K53" s="55"/>
      <c r="L53" s="55"/>
      <c r="M53" s="55">
        <v>3</v>
      </c>
      <c r="N53" s="55">
        <v>500</v>
      </c>
      <c r="O53" s="55">
        <v>698</v>
      </c>
      <c r="P53" s="55">
        <v>2689</v>
      </c>
      <c r="Q53" s="55" t="s">
        <v>317</v>
      </c>
      <c r="R53" s="55" t="s">
        <v>139</v>
      </c>
      <c r="S53" s="55" t="s">
        <v>388</v>
      </c>
      <c r="T53" s="55" t="s">
        <v>373</v>
      </c>
      <c r="U53" s="55" t="s">
        <v>196</v>
      </c>
      <c r="V53" s="55" t="s">
        <v>297</v>
      </c>
    </row>
    <row r="54" spans="1:22" s="34" customFormat="1" ht="79.5" customHeight="1">
      <c r="A54" s="55">
        <v>46</v>
      </c>
      <c r="B54" s="55" t="s">
        <v>389</v>
      </c>
      <c r="C54" s="168" t="s">
        <v>390</v>
      </c>
      <c r="D54" s="55" t="s">
        <v>104</v>
      </c>
      <c r="E54" s="55" t="s">
        <v>105</v>
      </c>
      <c r="F54" s="55" t="s">
        <v>391</v>
      </c>
      <c r="G54" s="55" t="s">
        <v>392</v>
      </c>
      <c r="H54" s="55"/>
      <c r="I54" s="60">
        <v>500</v>
      </c>
      <c r="J54" s="55"/>
      <c r="K54" s="55"/>
      <c r="L54" s="55"/>
      <c r="M54" s="55">
        <v>68</v>
      </c>
      <c r="N54" s="55">
        <v>500</v>
      </c>
      <c r="O54" s="55">
        <v>1108</v>
      </c>
      <c r="P54" s="55">
        <v>4428</v>
      </c>
      <c r="Q54" s="55" t="s">
        <v>301</v>
      </c>
      <c r="R54" s="55" t="s">
        <v>139</v>
      </c>
      <c r="S54" s="55" t="s">
        <v>393</v>
      </c>
      <c r="T54" s="55" t="s">
        <v>373</v>
      </c>
      <c r="U54" s="55" t="s">
        <v>196</v>
      </c>
      <c r="V54" s="55" t="s">
        <v>297</v>
      </c>
    </row>
    <row r="55" spans="1:22" s="34" customFormat="1" ht="120" customHeight="1">
      <c r="A55" s="55">
        <v>47</v>
      </c>
      <c r="B55" s="55" t="s">
        <v>394</v>
      </c>
      <c r="C55" s="168" t="s">
        <v>395</v>
      </c>
      <c r="D55" s="55" t="s">
        <v>104</v>
      </c>
      <c r="E55" s="55" t="s">
        <v>105</v>
      </c>
      <c r="F55" s="55" t="s">
        <v>396</v>
      </c>
      <c r="G55" s="55" t="s">
        <v>397</v>
      </c>
      <c r="H55" s="55"/>
      <c r="I55" s="60">
        <v>1200</v>
      </c>
      <c r="J55" s="55"/>
      <c r="K55" s="55"/>
      <c r="L55" s="55"/>
      <c r="M55" s="55">
        <v>166</v>
      </c>
      <c r="N55" s="55">
        <v>1200</v>
      </c>
      <c r="O55" s="55">
        <v>1365</v>
      </c>
      <c r="P55" s="55">
        <v>4365</v>
      </c>
      <c r="Q55" s="55" t="s">
        <v>317</v>
      </c>
      <c r="R55" s="55" t="s">
        <v>139</v>
      </c>
      <c r="S55" s="55" t="s">
        <v>398</v>
      </c>
      <c r="T55" s="55" t="s">
        <v>399</v>
      </c>
      <c r="U55" s="55" t="s">
        <v>196</v>
      </c>
      <c r="V55" s="55" t="s">
        <v>330</v>
      </c>
    </row>
    <row r="56" spans="1:22" s="34" customFormat="1" ht="120" customHeight="1">
      <c r="A56" s="55">
        <v>48</v>
      </c>
      <c r="B56" s="55" t="s">
        <v>400</v>
      </c>
      <c r="C56" s="168" t="s">
        <v>401</v>
      </c>
      <c r="D56" s="55" t="s">
        <v>104</v>
      </c>
      <c r="E56" s="55" t="s">
        <v>105</v>
      </c>
      <c r="F56" s="55" t="s">
        <v>402</v>
      </c>
      <c r="G56" s="55" t="s">
        <v>403</v>
      </c>
      <c r="H56" s="55"/>
      <c r="I56" s="60">
        <v>190.32</v>
      </c>
      <c r="J56" s="55"/>
      <c r="K56" s="55"/>
      <c r="L56" s="55"/>
      <c r="M56" s="55">
        <v>2</v>
      </c>
      <c r="N56" s="60">
        <v>190.32</v>
      </c>
      <c r="O56" s="55">
        <v>198</v>
      </c>
      <c r="P56" s="55">
        <v>512</v>
      </c>
      <c r="Q56" s="55" t="s">
        <v>295</v>
      </c>
      <c r="R56" s="55" t="s">
        <v>139</v>
      </c>
      <c r="S56" s="55" t="s">
        <v>404</v>
      </c>
      <c r="T56" s="55" t="s">
        <v>182</v>
      </c>
      <c r="U56" s="55" t="s">
        <v>196</v>
      </c>
      <c r="V56" s="55" t="s">
        <v>297</v>
      </c>
    </row>
    <row r="57" spans="1:22" s="34" customFormat="1" ht="69.75" customHeight="1">
      <c r="A57" s="55">
        <v>49</v>
      </c>
      <c r="B57" s="55" t="s">
        <v>405</v>
      </c>
      <c r="C57" s="168" t="s">
        <v>406</v>
      </c>
      <c r="D57" s="55" t="s">
        <v>104</v>
      </c>
      <c r="E57" s="55" t="s">
        <v>105</v>
      </c>
      <c r="F57" s="55" t="s">
        <v>265</v>
      </c>
      <c r="G57" s="55" t="s">
        <v>407</v>
      </c>
      <c r="H57" s="55"/>
      <c r="I57" s="60">
        <v>200</v>
      </c>
      <c r="J57" s="55"/>
      <c r="K57" s="55"/>
      <c r="L57" s="55"/>
      <c r="M57" s="55">
        <v>1</v>
      </c>
      <c r="N57" s="55">
        <v>200</v>
      </c>
      <c r="O57" s="72">
        <v>47</v>
      </c>
      <c r="P57" s="72">
        <v>193</v>
      </c>
      <c r="Q57" s="55" t="s">
        <v>317</v>
      </c>
      <c r="R57" s="55" t="s">
        <v>139</v>
      </c>
      <c r="S57" s="55" t="s">
        <v>408</v>
      </c>
      <c r="T57" s="55" t="s">
        <v>175</v>
      </c>
      <c r="U57" s="55" t="s">
        <v>196</v>
      </c>
      <c r="V57" s="55" t="s">
        <v>297</v>
      </c>
    </row>
    <row r="58" spans="1:22" s="34" customFormat="1" ht="73.5" customHeight="1">
      <c r="A58" s="55">
        <v>50</v>
      </c>
      <c r="B58" s="62" t="s">
        <v>409</v>
      </c>
      <c r="C58" s="168" t="s">
        <v>410</v>
      </c>
      <c r="D58" s="55" t="s">
        <v>104</v>
      </c>
      <c r="E58" s="55" t="s">
        <v>105</v>
      </c>
      <c r="F58" s="55" t="s">
        <v>411</v>
      </c>
      <c r="G58" s="60" t="s">
        <v>412</v>
      </c>
      <c r="H58" s="55"/>
      <c r="I58" s="55">
        <v>100</v>
      </c>
      <c r="J58" s="55"/>
      <c r="K58" s="55"/>
      <c r="L58" s="55"/>
      <c r="M58" s="55">
        <v>1</v>
      </c>
      <c r="N58" s="55">
        <v>100</v>
      </c>
      <c r="O58" s="73">
        <v>21</v>
      </c>
      <c r="P58" s="73">
        <v>80</v>
      </c>
      <c r="Q58" s="55" t="s">
        <v>295</v>
      </c>
      <c r="R58" s="55" t="s">
        <v>139</v>
      </c>
      <c r="S58" s="60" t="s">
        <v>413</v>
      </c>
      <c r="T58" s="55" t="s">
        <v>112</v>
      </c>
      <c r="U58" s="55" t="s">
        <v>196</v>
      </c>
      <c r="V58" s="55" t="s">
        <v>297</v>
      </c>
    </row>
    <row r="59" spans="1:22" s="34" customFormat="1" ht="69" customHeight="1">
      <c r="A59" s="55">
        <v>51</v>
      </c>
      <c r="B59" s="55" t="s">
        <v>414</v>
      </c>
      <c r="C59" s="168" t="s">
        <v>415</v>
      </c>
      <c r="D59" s="55" t="s">
        <v>104</v>
      </c>
      <c r="E59" s="55" t="s">
        <v>105</v>
      </c>
      <c r="F59" s="55" t="s">
        <v>416</v>
      </c>
      <c r="G59" s="55" t="s">
        <v>417</v>
      </c>
      <c r="H59" s="55"/>
      <c r="I59" s="60">
        <v>900</v>
      </c>
      <c r="J59" s="55"/>
      <c r="K59" s="55"/>
      <c r="L59" s="55"/>
      <c r="M59" s="55">
        <v>1</v>
      </c>
      <c r="N59" s="55">
        <v>900</v>
      </c>
      <c r="O59" s="55">
        <v>75</v>
      </c>
      <c r="P59" s="55">
        <v>220</v>
      </c>
      <c r="Q59" s="55" t="s">
        <v>317</v>
      </c>
      <c r="R59" s="55" t="s">
        <v>366</v>
      </c>
      <c r="S59" s="55" t="s">
        <v>418</v>
      </c>
      <c r="T59" s="55" t="s">
        <v>112</v>
      </c>
      <c r="U59" s="55" t="s">
        <v>196</v>
      </c>
      <c r="V59" s="55" t="s">
        <v>297</v>
      </c>
    </row>
    <row r="60" spans="1:22" s="34" customFormat="1" ht="156" customHeight="1">
      <c r="A60" s="55">
        <v>52</v>
      </c>
      <c r="B60" s="60" t="s">
        <v>419</v>
      </c>
      <c r="C60" s="168" t="s">
        <v>420</v>
      </c>
      <c r="D60" s="55" t="s">
        <v>104</v>
      </c>
      <c r="E60" s="55" t="s">
        <v>105</v>
      </c>
      <c r="F60" s="55" t="s">
        <v>421</v>
      </c>
      <c r="G60" s="60" t="s">
        <v>422</v>
      </c>
      <c r="H60" s="55"/>
      <c r="I60" s="60">
        <v>300</v>
      </c>
      <c r="J60" s="55"/>
      <c r="K60" s="55"/>
      <c r="L60" s="55"/>
      <c r="M60" s="55">
        <v>6</v>
      </c>
      <c r="N60" s="55">
        <v>300</v>
      </c>
      <c r="O60" s="55">
        <v>368</v>
      </c>
      <c r="P60" s="55">
        <v>1368</v>
      </c>
      <c r="Q60" s="55" t="s">
        <v>216</v>
      </c>
      <c r="R60" s="55" t="s">
        <v>139</v>
      </c>
      <c r="S60" s="60" t="s">
        <v>423</v>
      </c>
      <c r="T60" s="55" t="s">
        <v>283</v>
      </c>
      <c r="U60" s="55" t="s">
        <v>196</v>
      </c>
      <c r="V60" s="55" t="s">
        <v>297</v>
      </c>
    </row>
    <row r="61" spans="1:22" s="34" customFormat="1" ht="88.5" customHeight="1">
      <c r="A61" s="55">
        <v>53</v>
      </c>
      <c r="B61" s="55" t="s">
        <v>424</v>
      </c>
      <c r="C61" s="168" t="s">
        <v>425</v>
      </c>
      <c r="D61" s="55" t="s">
        <v>104</v>
      </c>
      <c r="E61" s="55" t="s">
        <v>105</v>
      </c>
      <c r="F61" s="55" t="s">
        <v>426</v>
      </c>
      <c r="G61" s="60" t="s">
        <v>427</v>
      </c>
      <c r="H61" s="55"/>
      <c r="I61" s="60">
        <v>250</v>
      </c>
      <c r="J61" s="55"/>
      <c r="K61" s="55"/>
      <c r="L61" s="55"/>
      <c r="M61" s="55">
        <v>1</v>
      </c>
      <c r="N61" s="55">
        <v>250</v>
      </c>
      <c r="O61" s="74">
        <v>53</v>
      </c>
      <c r="P61" s="75">
        <v>168</v>
      </c>
      <c r="Q61" s="55" t="s">
        <v>317</v>
      </c>
      <c r="R61" s="55" t="s">
        <v>209</v>
      </c>
      <c r="S61" s="55" t="s">
        <v>428</v>
      </c>
      <c r="T61" s="55" t="s">
        <v>112</v>
      </c>
      <c r="U61" s="55" t="s">
        <v>196</v>
      </c>
      <c r="V61" s="55" t="s">
        <v>297</v>
      </c>
    </row>
    <row r="62" spans="1:22" s="34" customFormat="1" ht="156.75" customHeight="1">
      <c r="A62" s="55">
        <v>54</v>
      </c>
      <c r="B62" s="55" t="s">
        <v>429</v>
      </c>
      <c r="C62" s="59" t="s">
        <v>430</v>
      </c>
      <c r="D62" s="55" t="s">
        <v>104</v>
      </c>
      <c r="E62" s="55" t="s">
        <v>105</v>
      </c>
      <c r="F62" s="55" t="s">
        <v>431</v>
      </c>
      <c r="G62" s="55" t="s">
        <v>432</v>
      </c>
      <c r="H62" s="55"/>
      <c r="I62" s="60">
        <v>200</v>
      </c>
      <c r="J62" s="55"/>
      <c r="K62" s="55"/>
      <c r="L62" s="55"/>
      <c r="M62" s="55">
        <v>1</v>
      </c>
      <c r="N62" s="55">
        <v>200</v>
      </c>
      <c r="O62" s="55">
        <v>97</v>
      </c>
      <c r="P62" s="55">
        <v>406</v>
      </c>
      <c r="Q62" s="55" t="s">
        <v>317</v>
      </c>
      <c r="R62" s="55" t="s">
        <v>139</v>
      </c>
      <c r="S62" s="55" t="s">
        <v>433</v>
      </c>
      <c r="T62" s="55" t="s">
        <v>195</v>
      </c>
      <c r="U62" s="55" t="s">
        <v>196</v>
      </c>
      <c r="V62" s="55" t="s">
        <v>297</v>
      </c>
    </row>
    <row r="63" spans="1:22" s="34" customFormat="1" ht="97.5" customHeight="1">
      <c r="A63" s="55">
        <v>55</v>
      </c>
      <c r="B63" s="55" t="s">
        <v>434</v>
      </c>
      <c r="C63" s="59" t="s">
        <v>435</v>
      </c>
      <c r="D63" s="55" t="s">
        <v>104</v>
      </c>
      <c r="E63" s="55" t="s">
        <v>105</v>
      </c>
      <c r="F63" s="55" t="s">
        <v>436</v>
      </c>
      <c r="G63" s="55" t="s">
        <v>437</v>
      </c>
      <c r="H63" s="55"/>
      <c r="I63" s="60">
        <v>200</v>
      </c>
      <c r="J63" s="55"/>
      <c r="K63" s="55"/>
      <c r="L63" s="55"/>
      <c r="M63" s="55">
        <v>1</v>
      </c>
      <c r="N63" s="55">
        <v>200</v>
      </c>
      <c r="O63" s="76">
        <v>136</v>
      </c>
      <c r="P63" s="76">
        <v>465</v>
      </c>
      <c r="Q63" s="55" t="s">
        <v>438</v>
      </c>
      <c r="R63" s="55" t="s">
        <v>439</v>
      </c>
      <c r="S63" s="55" t="s">
        <v>440</v>
      </c>
      <c r="T63" s="55" t="s">
        <v>141</v>
      </c>
      <c r="U63" s="55" t="s">
        <v>196</v>
      </c>
      <c r="V63" s="55" t="s">
        <v>297</v>
      </c>
    </row>
    <row r="64" spans="1:22" s="34" customFormat="1" ht="150" customHeight="1">
      <c r="A64" s="55">
        <v>56</v>
      </c>
      <c r="B64" s="55" t="s">
        <v>441</v>
      </c>
      <c r="C64" s="168" t="s">
        <v>442</v>
      </c>
      <c r="D64" s="55" t="s">
        <v>104</v>
      </c>
      <c r="E64" s="55" t="s">
        <v>105</v>
      </c>
      <c r="F64" s="55" t="s">
        <v>443</v>
      </c>
      <c r="G64" s="55" t="s">
        <v>444</v>
      </c>
      <c r="H64" s="55"/>
      <c r="I64" s="55">
        <v>50</v>
      </c>
      <c r="J64" s="55"/>
      <c r="K64" s="55"/>
      <c r="L64" s="55"/>
      <c r="M64" s="55">
        <v>2</v>
      </c>
      <c r="N64" s="55">
        <v>50</v>
      </c>
      <c r="O64" s="55">
        <v>250</v>
      </c>
      <c r="P64" s="55">
        <v>758</v>
      </c>
      <c r="Q64" s="55" t="s">
        <v>306</v>
      </c>
      <c r="R64" s="55" t="s">
        <v>139</v>
      </c>
      <c r="S64" s="55" t="s">
        <v>445</v>
      </c>
      <c r="T64" s="55" t="s">
        <v>446</v>
      </c>
      <c r="U64" s="55" t="s">
        <v>196</v>
      </c>
      <c r="V64" s="55" t="s">
        <v>297</v>
      </c>
    </row>
    <row r="65" spans="1:22" s="34" customFormat="1" ht="186" customHeight="1">
      <c r="A65" s="55">
        <v>57</v>
      </c>
      <c r="B65" s="55" t="s">
        <v>447</v>
      </c>
      <c r="C65" s="59" t="s">
        <v>448</v>
      </c>
      <c r="D65" s="55" t="s">
        <v>104</v>
      </c>
      <c r="E65" s="55" t="s">
        <v>105</v>
      </c>
      <c r="F65" s="55" t="s">
        <v>449</v>
      </c>
      <c r="G65" s="55" t="s">
        <v>450</v>
      </c>
      <c r="H65" s="55"/>
      <c r="I65" s="55">
        <v>298</v>
      </c>
      <c r="J65" s="55"/>
      <c r="K65" s="55"/>
      <c r="L65" s="55"/>
      <c r="M65" s="55">
        <v>14</v>
      </c>
      <c r="N65" s="55">
        <v>298</v>
      </c>
      <c r="O65" s="55"/>
      <c r="P65" s="55"/>
      <c r="Q65" s="55" t="s">
        <v>451</v>
      </c>
      <c r="R65" s="55" t="s">
        <v>452</v>
      </c>
      <c r="S65" s="55" t="s">
        <v>453</v>
      </c>
      <c r="T65" s="55" t="s">
        <v>454</v>
      </c>
      <c r="U65" s="55" t="s">
        <v>454</v>
      </c>
      <c r="V65" s="55" t="s">
        <v>455</v>
      </c>
    </row>
    <row r="66" spans="1:22" s="34" customFormat="1" ht="69" customHeight="1">
      <c r="A66" s="55">
        <v>58</v>
      </c>
      <c r="B66" s="55" t="s">
        <v>456</v>
      </c>
      <c r="C66" s="169" t="s">
        <v>457</v>
      </c>
      <c r="D66" s="55" t="s">
        <v>104</v>
      </c>
      <c r="E66" s="55" t="s">
        <v>105</v>
      </c>
      <c r="F66" s="55" t="s">
        <v>321</v>
      </c>
      <c r="G66" s="81" t="s">
        <v>458</v>
      </c>
      <c r="H66" s="55"/>
      <c r="I66" s="55">
        <v>151</v>
      </c>
      <c r="J66" s="55">
        <v>0</v>
      </c>
      <c r="K66" s="55">
        <v>0</v>
      </c>
      <c r="L66" s="55">
        <v>0</v>
      </c>
      <c r="M66" s="55">
        <v>55</v>
      </c>
      <c r="N66" s="55">
        <v>55</v>
      </c>
      <c r="O66" s="55"/>
      <c r="P66" s="55"/>
      <c r="Q66" s="55" t="s">
        <v>173</v>
      </c>
      <c r="R66" s="55" t="s">
        <v>459</v>
      </c>
      <c r="S66" s="55" t="s">
        <v>460</v>
      </c>
      <c r="T66" s="81" t="s">
        <v>461</v>
      </c>
      <c r="U66" s="55" t="s">
        <v>454</v>
      </c>
      <c r="V66" s="55" t="s">
        <v>455</v>
      </c>
    </row>
    <row r="67" spans="1:22" s="34" customFormat="1" ht="111" customHeight="1">
      <c r="A67" s="55">
        <v>59</v>
      </c>
      <c r="B67" s="81" t="s">
        <v>462</v>
      </c>
      <c r="C67" s="56" t="s">
        <v>463</v>
      </c>
      <c r="D67" s="55" t="s">
        <v>104</v>
      </c>
      <c r="E67" s="55" t="s">
        <v>105</v>
      </c>
      <c r="F67" s="55" t="s">
        <v>464</v>
      </c>
      <c r="G67" s="55" t="s">
        <v>465</v>
      </c>
      <c r="H67" s="55"/>
      <c r="I67" s="55">
        <v>153.3</v>
      </c>
      <c r="J67" s="55"/>
      <c r="K67" s="55"/>
      <c r="L67" s="55"/>
      <c r="M67" s="55">
        <v>67</v>
      </c>
      <c r="N67" s="55">
        <v>153.3</v>
      </c>
      <c r="O67" s="55">
        <v>2743</v>
      </c>
      <c r="P67" s="55">
        <v>9601</v>
      </c>
      <c r="Q67" s="55" t="s">
        <v>154</v>
      </c>
      <c r="R67" s="55" t="s">
        <v>139</v>
      </c>
      <c r="S67" s="55" t="s">
        <v>466</v>
      </c>
      <c r="T67" s="55" t="s">
        <v>454</v>
      </c>
      <c r="U67" s="55" t="s">
        <v>454</v>
      </c>
      <c r="V67" s="55" t="s">
        <v>467</v>
      </c>
    </row>
    <row r="68" spans="1:22" s="34" customFormat="1" ht="111" customHeight="1">
      <c r="A68" s="55">
        <v>60</v>
      </c>
      <c r="B68" s="78" t="s">
        <v>468</v>
      </c>
      <c r="C68" s="170" t="s">
        <v>469</v>
      </c>
      <c r="D68" s="78" t="s">
        <v>104</v>
      </c>
      <c r="E68" s="55" t="s">
        <v>105</v>
      </c>
      <c r="F68" s="55" t="s">
        <v>464</v>
      </c>
      <c r="G68" s="55" t="s">
        <v>470</v>
      </c>
      <c r="H68" s="55" t="s">
        <v>471</v>
      </c>
      <c r="I68" s="55">
        <v>150</v>
      </c>
      <c r="J68" s="55"/>
      <c r="K68" s="55"/>
      <c r="L68" s="55"/>
      <c r="M68" s="55">
        <v>61</v>
      </c>
      <c r="N68" s="55">
        <v>150</v>
      </c>
      <c r="O68" s="55">
        <v>4022</v>
      </c>
      <c r="P68" s="55">
        <v>14077</v>
      </c>
      <c r="Q68" s="55" t="s">
        <v>154</v>
      </c>
      <c r="R68" s="55" t="s">
        <v>139</v>
      </c>
      <c r="S68" s="55" t="s">
        <v>472</v>
      </c>
      <c r="T68" s="55" t="s">
        <v>454</v>
      </c>
      <c r="U68" s="55" t="s">
        <v>454</v>
      </c>
      <c r="V68" s="55" t="s">
        <v>467</v>
      </c>
    </row>
    <row r="69" spans="1:22" s="34" customFormat="1" ht="87" customHeight="1">
      <c r="A69" s="55">
        <v>61</v>
      </c>
      <c r="B69" s="55" t="s">
        <v>473</v>
      </c>
      <c r="C69" s="165" t="s">
        <v>474</v>
      </c>
      <c r="D69" s="55" t="s">
        <v>104</v>
      </c>
      <c r="E69" s="78" t="s">
        <v>105</v>
      </c>
      <c r="F69" s="78" t="s">
        <v>475</v>
      </c>
      <c r="G69" s="78" t="s">
        <v>476</v>
      </c>
      <c r="H69" s="55"/>
      <c r="I69" s="55">
        <v>166</v>
      </c>
      <c r="J69" s="55"/>
      <c r="K69" s="55"/>
      <c r="L69" s="55"/>
      <c r="M69" s="55">
        <v>8</v>
      </c>
      <c r="N69" s="55">
        <v>166</v>
      </c>
      <c r="O69" s="55">
        <v>11</v>
      </c>
      <c r="P69" s="55">
        <v>40</v>
      </c>
      <c r="Q69" s="55" t="s">
        <v>154</v>
      </c>
      <c r="R69" s="55" t="s">
        <v>139</v>
      </c>
      <c r="S69" s="55" t="s">
        <v>477</v>
      </c>
      <c r="T69" s="55" t="s">
        <v>454</v>
      </c>
      <c r="U69" s="55" t="s">
        <v>454</v>
      </c>
      <c r="V69" s="55" t="s">
        <v>478</v>
      </c>
    </row>
    <row r="70" spans="1:22" s="34" customFormat="1" ht="69.75" customHeight="1">
      <c r="A70" s="55">
        <v>62</v>
      </c>
      <c r="B70" s="81" t="s">
        <v>479</v>
      </c>
      <c r="C70" s="164" t="s">
        <v>480</v>
      </c>
      <c r="D70" s="55" t="s">
        <v>104</v>
      </c>
      <c r="E70" s="78" t="s">
        <v>105</v>
      </c>
      <c r="F70" s="78" t="s">
        <v>321</v>
      </c>
      <c r="G70" s="78" t="s">
        <v>481</v>
      </c>
      <c r="H70" s="78"/>
      <c r="I70" s="78">
        <v>112</v>
      </c>
      <c r="J70" s="78"/>
      <c r="K70" s="78"/>
      <c r="L70" s="78"/>
      <c r="M70" s="78"/>
      <c r="N70" s="78"/>
      <c r="O70" s="78">
        <v>40</v>
      </c>
      <c r="P70" s="78">
        <v>148</v>
      </c>
      <c r="Q70" s="55" t="s">
        <v>154</v>
      </c>
      <c r="R70" s="55" t="s">
        <v>366</v>
      </c>
      <c r="S70" s="78" t="s">
        <v>482</v>
      </c>
      <c r="T70" s="78" t="s">
        <v>454</v>
      </c>
      <c r="U70" s="78" t="s">
        <v>454</v>
      </c>
      <c r="V70" s="55" t="s">
        <v>478</v>
      </c>
    </row>
    <row r="71" spans="1:22" s="34" customFormat="1" ht="69.75" customHeight="1">
      <c r="A71" s="55">
        <v>63</v>
      </c>
      <c r="B71" s="55" t="s">
        <v>483</v>
      </c>
      <c r="C71" s="164" t="s">
        <v>484</v>
      </c>
      <c r="D71" s="55" t="s">
        <v>104</v>
      </c>
      <c r="E71" s="55" t="s">
        <v>105</v>
      </c>
      <c r="F71" s="55" t="s">
        <v>485</v>
      </c>
      <c r="G71" s="55" t="s">
        <v>486</v>
      </c>
      <c r="H71" s="55" t="s">
        <v>487</v>
      </c>
      <c r="I71" s="55">
        <v>16</v>
      </c>
      <c r="J71" s="55"/>
      <c r="K71" s="55"/>
      <c r="L71" s="55"/>
      <c r="M71" s="55"/>
      <c r="N71" s="55"/>
      <c r="O71" s="55"/>
      <c r="P71" s="55"/>
      <c r="Q71" s="55" t="s">
        <v>154</v>
      </c>
      <c r="R71" s="55" t="s">
        <v>139</v>
      </c>
      <c r="S71" s="55" t="s">
        <v>488</v>
      </c>
      <c r="T71" s="55" t="s">
        <v>489</v>
      </c>
      <c r="U71" s="55" t="s">
        <v>454</v>
      </c>
      <c r="V71" s="55" t="s">
        <v>44</v>
      </c>
    </row>
    <row r="72" spans="1:22" s="34" customFormat="1" ht="69.75" customHeight="1">
      <c r="A72" s="55">
        <v>64</v>
      </c>
      <c r="B72" s="83" t="s">
        <v>490</v>
      </c>
      <c r="C72" s="84" t="s">
        <v>491</v>
      </c>
      <c r="D72" s="58" t="s">
        <v>104</v>
      </c>
      <c r="E72" s="55" t="s">
        <v>105</v>
      </c>
      <c r="F72" s="55" t="s">
        <v>492</v>
      </c>
      <c r="G72" s="55" t="s">
        <v>493</v>
      </c>
      <c r="H72" s="55" t="s">
        <v>494</v>
      </c>
      <c r="I72" s="55">
        <v>54</v>
      </c>
      <c r="J72" s="55"/>
      <c r="K72" s="55"/>
      <c r="L72" s="55"/>
      <c r="M72" s="55"/>
      <c r="N72" s="55"/>
      <c r="O72" s="55">
        <v>322</v>
      </c>
      <c r="P72" s="55">
        <v>1389</v>
      </c>
      <c r="Q72" s="55" t="s">
        <v>495</v>
      </c>
      <c r="R72" s="55" t="s">
        <v>139</v>
      </c>
      <c r="S72" s="55" t="s">
        <v>496</v>
      </c>
      <c r="T72" s="55" t="s">
        <v>454</v>
      </c>
      <c r="U72" s="55" t="s">
        <v>454</v>
      </c>
      <c r="V72" s="55" t="s">
        <v>497</v>
      </c>
    </row>
    <row r="73" spans="1:22" s="34" customFormat="1" ht="69.75" customHeight="1">
      <c r="A73" s="55">
        <v>65</v>
      </c>
      <c r="B73" s="81" t="s">
        <v>498</v>
      </c>
      <c r="C73" s="85" t="s">
        <v>499</v>
      </c>
      <c r="D73" s="55" t="s">
        <v>104</v>
      </c>
      <c r="E73" s="55" t="s">
        <v>105</v>
      </c>
      <c r="F73" s="81" t="s">
        <v>500</v>
      </c>
      <c r="G73" s="81" t="s">
        <v>501</v>
      </c>
      <c r="H73" s="55"/>
      <c r="I73" s="70">
        <v>73</v>
      </c>
      <c r="J73" s="55"/>
      <c r="K73" s="55"/>
      <c r="L73" s="55"/>
      <c r="M73" s="55">
        <v>1</v>
      </c>
      <c r="N73" s="70">
        <v>73</v>
      </c>
      <c r="O73" s="55"/>
      <c r="P73" s="55"/>
      <c r="Q73" s="55" t="s">
        <v>180</v>
      </c>
      <c r="R73" s="55" t="s">
        <v>110</v>
      </c>
      <c r="S73" s="81" t="s">
        <v>502</v>
      </c>
      <c r="T73" s="95" t="s">
        <v>503</v>
      </c>
      <c r="U73" s="55" t="s">
        <v>454</v>
      </c>
      <c r="V73" s="55" t="s">
        <v>497</v>
      </c>
    </row>
    <row r="74" spans="1:22" s="34" customFormat="1" ht="51" customHeight="1">
      <c r="A74" s="55">
        <v>66</v>
      </c>
      <c r="B74" s="81" t="s">
        <v>504</v>
      </c>
      <c r="C74" s="164" t="s">
        <v>505</v>
      </c>
      <c r="D74" s="55" t="s">
        <v>104</v>
      </c>
      <c r="E74" s="55" t="s">
        <v>105</v>
      </c>
      <c r="F74" s="55" t="s">
        <v>506</v>
      </c>
      <c r="G74" s="55" t="s">
        <v>507</v>
      </c>
      <c r="H74" s="55"/>
      <c r="I74" s="55">
        <v>30</v>
      </c>
      <c r="J74" s="55"/>
      <c r="K74" s="55"/>
      <c r="L74" s="55"/>
      <c r="M74" s="55">
        <v>3</v>
      </c>
      <c r="N74" s="55">
        <v>30</v>
      </c>
      <c r="O74" s="55"/>
      <c r="P74" s="55"/>
      <c r="Q74" s="55" t="s">
        <v>328</v>
      </c>
      <c r="R74" s="55" t="s">
        <v>110</v>
      </c>
      <c r="S74" s="96" t="s">
        <v>508</v>
      </c>
      <c r="T74" s="55" t="s">
        <v>454</v>
      </c>
      <c r="U74" s="55" t="s">
        <v>454</v>
      </c>
      <c r="V74" s="55" t="s">
        <v>509</v>
      </c>
    </row>
    <row r="75" spans="1:22" s="34" customFormat="1" ht="78.75" customHeight="1">
      <c r="A75" s="55">
        <v>67</v>
      </c>
      <c r="B75" s="81" t="s">
        <v>510</v>
      </c>
      <c r="C75" s="164" t="s">
        <v>511</v>
      </c>
      <c r="D75" s="55" t="s">
        <v>104</v>
      </c>
      <c r="E75" s="55" t="s">
        <v>105</v>
      </c>
      <c r="F75" s="55" t="s">
        <v>512</v>
      </c>
      <c r="G75" s="55" t="s">
        <v>513</v>
      </c>
      <c r="H75" s="55"/>
      <c r="I75" s="55">
        <v>50</v>
      </c>
      <c r="J75" s="55"/>
      <c r="K75" s="55"/>
      <c r="L75" s="55"/>
      <c r="M75" s="55"/>
      <c r="N75" s="55"/>
      <c r="O75" s="55">
        <v>1244</v>
      </c>
      <c r="P75" s="55">
        <v>4722</v>
      </c>
      <c r="Q75" s="55" t="s">
        <v>328</v>
      </c>
      <c r="R75" s="55" t="s">
        <v>139</v>
      </c>
      <c r="S75" s="55" t="s">
        <v>514</v>
      </c>
      <c r="T75" s="55" t="s">
        <v>454</v>
      </c>
      <c r="U75" s="55" t="s">
        <v>454</v>
      </c>
      <c r="V75" s="55" t="s">
        <v>509</v>
      </c>
    </row>
    <row r="76" spans="1:22" s="34" customFormat="1" ht="96.75" customHeight="1">
      <c r="A76" s="55">
        <v>68</v>
      </c>
      <c r="B76" s="81" t="s">
        <v>515</v>
      </c>
      <c r="C76" s="86" t="s">
        <v>516</v>
      </c>
      <c r="D76" s="55" t="s">
        <v>104</v>
      </c>
      <c r="E76" s="55" t="s">
        <v>105</v>
      </c>
      <c r="F76" s="55" t="s">
        <v>517</v>
      </c>
      <c r="G76" s="55" t="s">
        <v>518</v>
      </c>
      <c r="H76" s="55"/>
      <c r="I76" s="55">
        <v>82</v>
      </c>
      <c r="J76" s="55"/>
      <c r="K76" s="55"/>
      <c r="L76" s="55"/>
      <c r="M76" s="55"/>
      <c r="N76" s="55"/>
      <c r="O76" s="55">
        <v>220</v>
      </c>
      <c r="P76" s="55">
        <v>805</v>
      </c>
      <c r="Q76" s="55" t="s">
        <v>328</v>
      </c>
      <c r="R76" s="55" t="s">
        <v>110</v>
      </c>
      <c r="S76" s="55" t="s">
        <v>519</v>
      </c>
      <c r="T76" s="55" t="s">
        <v>454</v>
      </c>
      <c r="U76" s="55" t="s">
        <v>454</v>
      </c>
      <c r="V76" s="55" t="s">
        <v>509</v>
      </c>
    </row>
    <row r="77" spans="1:22" s="35" customFormat="1" ht="88.5" customHeight="1">
      <c r="A77" s="55">
        <v>69</v>
      </c>
      <c r="B77" s="81" t="s">
        <v>520</v>
      </c>
      <c r="C77" s="86" t="s">
        <v>521</v>
      </c>
      <c r="D77" s="55" t="s">
        <v>104</v>
      </c>
      <c r="E77" s="55" t="s">
        <v>105</v>
      </c>
      <c r="F77" s="81" t="s">
        <v>522</v>
      </c>
      <c r="G77" s="81" t="s">
        <v>523</v>
      </c>
      <c r="H77" s="81" t="s">
        <v>524</v>
      </c>
      <c r="I77" s="55">
        <v>40</v>
      </c>
      <c r="J77" s="55"/>
      <c r="K77" s="55"/>
      <c r="L77" s="55"/>
      <c r="M77" s="55"/>
      <c r="N77" s="55"/>
      <c r="O77" s="55">
        <v>55</v>
      </c>
      <c r="P77" s="55">
        <v>186</v>
      </c>
      <c r="Q77" s="55" t="s">
        <v>328</v>
      </c>
      <c r="R77" s="55" t="s">
        <v>110</v>
      </c>
      <c r="S77" s="55" t="s">
        <v>525</v>
      </c>
      <c r="T77" s="55" t="s">
        <v>454</v>
      </c>
      <c r="U77" s="55" t="s">
        <v>454</v>
      </c>
      <c r="V77" s="55" t="s">
        <v>526</v>
      </c>
    </row>
    <row r="78" spans="1:22" s="36" customFormat="1" ht="25.5" customHeight="1">
      <c r="A78" s="47" t="s">
        <v>58</v>
      </c>
      <c r="B78" s="47" t="s">
        <v>527</v>
      </c>
      <c r="C78" s="47"/>
      <c r="D78" s="47"/>
      <c r="E78" s="47"/>
      <c r="F78" s="47"/>
      <c r="G78" s="47"/>
      <c r="H78" s="47"/>
      <c r="I78" s="47">
        <f>SUM(I79:I83)</f>
        <v>367</v>
      </c>
      <c r="J78" s="47">
        <f aca="true" t="shared" si="2" ref="J78:P78">SUM(J79:J83)</f>
        <v>0</v>
      </c>
      <c r="K78" s="47">
        <f t="shared" si="2"/>
        <v>0</v>
      </c>
      <c r="L78" s="47">
        <f t="shared" si="2"/>
        <v>0</v>
      </c>
      <c r="M78" s="47">
        <f t="shared" si="2"/>
        <v>3</v>
      </c>
      <c r="N78" s="47">
        <f t="shared" si="2"/>
        <v>230</v>
      </c>
      <c r="O78" s="47">
        <f t="shared" si="2"/>
        <v>1232</v>
      </c>
      <c r="P78" s="47">
        <f t="shared" si="2"/>
        <v>5232</v>
      </c>
      <c r="Q78" s="55"/>
      <c r="R78" s="55"/>
      <c r="S78" s="47"/>
      <c r="T78" s="47"/>
      <c r="U78" s="47"/>
      <c r="V78" s="47"/>
    </row>
    <row r="79" spans="1:22" s="36" customFormat="1" ht="120" customHeight="1">
      <c r="A79" s="55">
        <v>1</v>
      </c>
      <c r="B79" s="81" t="s">
        <v>528</v>
      </c>
      <c r="C79" s="56" t="s">
        <v>529</v>
      </c>
      <c r="D79" s="55" t="s">
        <v>104</v>
      </c>
      <c r="E79" s="55" t="s">
        <v>105</v>
      </c>
      <c r="F79" s="81" t="s">
        <v>530</v>
      </c>
      <c r="G79" s="55" t="s">
        <v>531</v>
      </c>
      <c r="H79" s="81" t="s">
        <v>532</v>
      </c>
      <c r="I79" s="55">
        <v>66</v>
      </c>
      <c r="J79" s="55"/>
      <c r="K79" s="55"/>
      <c r="L79" s="55"/>
      <c r="M79" s="55"/>
      <c r="N79" s="55"/>
      <c r="O79" s="55">
        <v>6</v>
      </c>
      <c r="P79" s="55">
        <v>22</v>
      </c>
      <c r="Q79" s="55" t="s">
        <v>230</v>
      </c>
      <c r="R79" s="55" t="s">
        <v>139</v>
      </c>
      <c r="S79" s="55" t="s">
        <v>533</v>
      </c>
      <c r="T79" s="55" t="s">
        <v>534</v>
      </c>
      <c r="U79" s="55" t="s">
        <v>454</v>
      </c>
      <c r="V79" s="55" t="s">
        <v>535</v>
      </c>
    </row>
    <row r="80" spans="1:22" s="36" customFormat="1" ht="117" customHeight="1">
      <c r="A80" s="55">
        <v>2</v>
      </c>
      <c r="B80" s="81" t="s">
        <v>536</v>
      </c>
      <c r="C80" s="164" t="s">
        <v>537</v>
      </c>
      <c r="D80" s="55" t="s">
        <v>104</v>
      </c>
      <c r="E80" s="55" t="s">
        <v>105</v>
      </c>
      <c r="F80" s="81" t="s">
        <v>538</v>
      </c>
      <c r="G80" s="81" t="s">
        <v>539</v>
      </c>
      <c r="H80" s="81" t="s">
        <v>540</v>
      </c>
      <c r="I80" s="55">
        <v>71</v>
      </c>
      <c r="J80" s="55"/>
      <c r="K80" s="55"/>
      <c r="L80" s="55"/>
      <c r="M80" s="55"/>
      <c r="N80" s="55"/>
      <c r="O80" s="55">
        <v>315</v>
      </c>
      <c r="P80" s="55">
        <v>1206</v>
      </c>
      <c r="Q80" s="55" t="s">
        <v>328</v>
      </c>
      <c r="R80" s="55" t="s">
        <v>110</v>
      </c>
      <c r="S80" s="81" t="s">
        <v>541</v>
      </c>
      <c r="T80" s="55" t="s">
        <v>534</v>
      </c>
      <c r="U80" s="55" t="s">
        <v>454</v>
      </c>
      <c r="V80" s="55" t="s">
        <v>509</v>
      </c>
    </row>
    <row r="81" spans="1:22" s="34" customFormat="1" ht="108.75" customHeight="1">
      <c r="A81" s="55">
        <v>3</v>
      </c>
      <c r="B81" s="58" t="s">
        <v>542</v>
      </c>
      <c r="C81" s="56" t="s">
        <v>543</v>
      </c>
      <c r="D81" s="55" t="s">
        <v>104</v>
      </c>
      <c r="E81" s="55" t="s">
        <v>105</v>
      </c>
      <c r="F81" s="55" t="s">
        <v>544</v>
      </c>
      <c r="G81" s="58" t="s">
        <v>545</v>
      </c>
      <c r="H81" s="55"/>
      <c r="I81" s="92">
        <v>30</v>
      </c>
      <c r="J81" s="55"/>
      <c r="K81" s="55"/>
      <c r="L81" s="55"/>
      <c r="M81" s="55">
        <v>1</v>
      </c>
      <c r="N81" s="92">
        <v>30</v>
      </c>
      <c r="O81" s="55">
        <v>333</v>
      </c>
      <c r="P81" s="55">
        <v>1494</v>
      </c>
      <c r="Q81" s="55" t="s">
        <v>267</v>
      </c>
      <c r="R81" s="55" t="s">
        <v>268</v>
      </c>
      <c r="S81" s="58" t="s">
        <v>546</v>
      </c>
      <c r="T81" s="55" t="s">
        <v>175</v>
      </c>
      <c r="U81" s="55" t="s">
        <v>248</v>
      </c>
      <c r="V81" s="55" t="s">
        <v>262</v>
      </c>
    </row>
    <row r="82" spans="1:22" s="34" customFormat="1" ht="108.75" customHeight="1">
      <c r="A82" s="55">
        <v>4</v>
      </c>
      <c r="B82" s="55" t="s">
        <v>547</v>
      </c>
      <c r="C82" s="56" t="s">
        <v>548</v>
      </c>
      <c r="D82" s="55" t="s">
        <v>104</v>
      </c>
      <c r="E82" s="55" t="s">
        <v>105</v>
      </c>
      <c r="F82" s="55" t="s">
        <v>549</v>
      </c>
      <c r="G82" s="87" t="s">
        <v>550</v>
      </c>
      <c r="H82" s="55"/>
      <c r="I82" s="55">
        <v>100</v>
      </c>
      <c r="J82" s="55"/>
      <c r="K82" s="55"/>
      <c r="L82" s="55"/>
      <c r="M82" s="55">
        <v>1</v>
      </c>
      <c r="N82" s="55">
        <v>100</v>
      </c>
      <c r="O82" s="55">
        <v>578</v>
      </c>
      <c r="P82" s="55">
        <v>2510</v>
      </c>
      <c r="Q82" s="55" t="s">
        <v>551</v>
      </c>
      <c r="R82" s="55" t="s">
        <v>110</v>
      </c>
      <c r="S82" s="55" t="s">
        <v>552</v>
      </c>
      <c r="T82" s="55" t="s">
        <v>283</v>
      </c>
      <c r="U82" s="55" t="s">
        <v>248</v>
      </c>
      <c r="V82" s="55" t="s">
        <v>249</v>
      </c>
    </row>
    <row r="83" spans="1:22" s="34" customFormat="1" ht="61.5" customHeight="1">
      <c r="A83" s="55">
        <v>5</v>
      </c>
      <c r="B83" s="55" t="s">
        <v>553</v>
      </c>
      <c r="C83" s="168" t="s">
        <v>554</v>
      </c>
      <c r="D83" s="55" t="s">
        <v>104</v>
      </c>
      <c r="E83" s="55" t="s">
        <v>105</v>
      </c>
      <c r="F83" s="55" t="s">
        <v>555</v>
      </c>
      <c r="G83" s="55" t="s">
        <v>556</v>
      </c>
      <c r="H83" s="55"/>
      <c r="I83" s="71">
        <v>100</v>
      </c>
      <c r="J83" s="55"/>
      <c r="K83" s="55"/>
      <c r="L83" s="55"/>
      <c r="M83" s="55">
        <v>1</v>
      </c>
      <c r="N83" s="55">
        <v>100</v>
      </c>
      <c r="O83" s="55"/>
      <c r="P83" s="55"/>
      <c r="Q83" s="55" t="s">
        <v>202</v>
      </c>
      <c r="R83" s="55" t="s">
        <v>139</v>
      </c>
      <c r="S83" s="55" t="s">
        <v>557</v>
      </c>
      <c r="T83" s="55" t="s">
        <v>127</v>
      </c>
      <c r="U83" s="55" t="s">
        <v>196</v>
      </c>
      <c r="V83" s="55" t="s">
        <v>341</v>
      </c>
    </row>
    <row r="84" spans="1:22" s="36" customFormat="1" ht="27.75" customHeight="1">
      <c r="A84" s="47" t="s">
        <v>63</v>
      </c>
      <c r="B84" s="47" t="s">
        <v>558</v>
      </c>
      <c r="C84" s="47"/>
      <c r="D84" s="47"/>
      <c r="E84" s="47"/>
      <c r="F84" s="47"/>
      <c r="G84" s="47"/>
      <c r="H84" s="47"/>
      <c r="I84" s="47">
        <f>SUM(I85:I89)</f>
        <v>1152.36</v>
      </c>
      <c r="J84" s="47">
        <f aca="true" t="shared" si="3" ref="I84:P84">SUM(J85:J127)</f>
        <v>0</v>
      </c>
      <c r="K84" s="47">
        <f t="shared" si="3"/>
        <v>0</v>
      </c>
      <c r="L84" s="47">
        <f t="shared" si="3"/>
        <v>0</v>
      </c>
      <c r="M84" s="47">
        <f t="shared" si="3"/>
        <v>765</v>
      </c>
      <c r="N84" s="47">
        <f t="shared" si="3"/>
        <v>9658</v>
      </c>
      <c r="O84" s="47">
        <f t="shared" si="3"/>
        <v>2335</v>
      </c>
      <c r="P84" s="47">
        <f t="shared" si="3"/>
        <v>9415</v>
      </c>
      <c r="Q84" s="55"/>
      <c r="R84" s="55"/>
      <c r="S84" s="47"/>
      <c r="T84" s="47"/>
      <c r="U84" s="47"/>
      <c r="V84" s="47"/>
    </row>
    <row r="85" spans="1:22" s="34" customFormat="1" ht="231" customHeight="1">
      <c r="A85" s="55">
        <v>1</v>
      </c>
      <c r="B85" s="55" t="s">
        <v>559</v>
      </c>
      <c r="C85" s="56" t="s">
        <v>560</v>
      </c>
      <c r="D85" s="55" t="s">
        <v>104</v>
      </c>
      <c r="E85" s="55" t="s">
        <v>105</v>
      </c>
      <c r="F85" s="55" t="s">
        <v>321</v>
      </c>
      <c r="G85" s="55" t="s">
        <v>561</v>
      </c>
      <c r="H85" s="55"/>
      <c r="I85" s="55">
        <v>2.4</v>
      </c>
      <c r="J85" s="55"/>
      <c r="K85" s="55"/>
      <c r="L85" s="55"/>
      <c r="M85" s="55"/>
      <c r="N85" s="55"/>
      <c r="O85" s="55">
        <v>422</v>
      </c>
      <c r="P85" s="55">
        <v>1587</v>
      </c>
      <c r="Q85" s="55" t="s">
        <v>562</v>
      </c>
      <c r="R85" s="55" t="s">
        <v>139</v>
      </c>
      <c r="S85" s="55" t="s">
        <v>563</v>
      </c>
      <c r="T85" s="55" t="s">
        <v>239</v>
      </c>
      <c r="U85" s="55" t="s">
        <v>239</v>
      </c>
      <c r="V85" s="55" t="s">
        <v>45</v>
      </c>
    </row>
    <row r="86" spans="1:22" s="32" customFormat="1" ht="142.5" customHeight="1">
      <c r="A86" s="55">
        <v>2</v>
      </c>
      <c r="B86" s="55" t="s">
        <v>564</v>
      </c>
      <c r="C86" s="166" t="s">
        <v>565</v>
      </c>
      <c r="D86" s="55" t="s">
        <v>104</v>
      </c>
      <c r="E86" s="55" t="s">
        <v>105</v>
      </c>
      <c r="F86" s="55" t="s">
        <v>321</v>
      </c>
      <c r="G86" s="55" t="s">
        <v>566</v>
      </c>
      <c r="H86" s="55"/>
      <c r="I86" s="55">
        <v>20</v>
      </c>
      <c r="J86" s="55"/>
      <c r="K86" s="55"/>
      <c r="L86" s="55"/>
      <c r="M86" s="55">
        <v>166</v>
      </c>
      <c r="N86" s="55">
        <v>15</v>
      </c>
      <c r="O86" s="55"/>
      <c r="P86" s="55"/>
      <c r="Q86" s="55" t="s">
        <v>567</v>
      </c>
      <c r="R86" s="55" t="s">
        <v>110</v>
      </c>
      <c r="S86" s="55" t="s">
        <v>568</v>
      </c>
      <c r="T86" s="55" t="s">
        <v>239</v>
      </c>
      <c r="U86" s="55" t="s">
        <v>239</v>
      </c>
      <c r="V86" s="55" t="s">
        <v>45</v>
      </c>
    </row>
    <row r="87" spans="1:22" s="34" customFormat="1" ht="154.5" customHeight="1">
      <c r="A87" s="55">
        <v>2</v>
      </c>
      <c r="B87" s="55" t="s">
        <v>569</v>
      </c>
      <c r="C87" s="168" t="s">
        <v>570</v>
      </c>
      <c r="D87" s="55" t="s">
        <v>104</v>
      </c>
      <c r="E87" s="55" t="s">
        <v>105</v>
      </c>
      <c r="F87" s="55" t="s">
        <v>321</v>
      </c>
      <c r="G87" s="55" t="s">
        <v>571</v>
      </c>
      <c r="H87" s="55" t="s">
        <v>572</v>
      </c>
      <c r="I87" s="55">
        <v>119.96</v>
      </c>
      <c r="J87" s="55"/>
      <c r="K87" s="55"/>
      <c r="L87" s="55"/>
      <c r="M87" s="55">
        <v>166</v>
      </c>
      <c r="N87" s="55">
        <v>70</v>
      </c>
      <c r="O87" s="55">
        <v>223</v>
      </c>
      <c r="P87" s="55">
        <v>941</v>
      </c>
      <c r="Q87" s="55" t="s">
        <v>573</v>
      </c>
      <c r="R87" s="55" t="s">
        <v>139</v>
      </c>
      <c r="S87" s="55" t="s">
        <v>574</v>
      </c>
      <c r="T87" s="55" t="s">
        <v>239</v>
      </c>
      <c r="U87" s="55" t="s">
        <v>239</v>
      </c>
      <c r="V87" s="55" t="s">
        <v>45</v>
      </c>
    </row>
    <row r="88" spans="1:22" s="34" customFormat="1" ht="69" customHeight="1">
      <c r="A88" s="55">
        <v>3</v>
      </c>
      <c r="B88" s="55" t="s">
        <v>575</v>
      </c>
      <c r="C88" s="168" t="s">
        <v>576</v>
      </c>
      <c r="D88" s="55" t="s">
        <v>104</v>
      </c>
      <c r="E88" s="55" t="s">
        <v>105</v>
      </c>
      <c r="F88" s="55" t="s">
        <v>321</v>
      </c>
      <c r="G88" s="55" t="s">
        <v>577</v>
      </c>
      <c r="H88" s="55" t="s">
        <v>578</v>
      </c>
      <c r="I88" s="55">
        <v>1000</v>
      </c>
      <c r="J88" s="55"/>
      <c r="K88" s="55"/>
      <c r="L88" s="55"/>
      <c r="M88" s="55">
        <v>166</v>
      </c>
      <c r="N88" s="55">
        <v>800</v>
      </c>
      <c r="O88" s="55">
        <v>720</v>
      </c>
      <c r="P88" s="55">
        <v>3218</v>
      </c>
      <c r="Q88" s="55" t="s">
        <v>562</v>
      </c>
      <c r="R88" s="55" t="s">
        <v>139</v>
      </c>
      <c r="S88" s="55" t="s">
        <v>579</v>
      </c>
      <c r="T88" s="55" t="s">
        <v>239</v>
      </c>
      <c r="U88" s="55" t="s">
        <v>239</v>
      </c>
      <c r="V88" s="55" t="s">
        <v>45</v>
      </c>
    </row>
    <row r="89" spans="1:22" s="32" customFormat="1" ht="54" customHeight="1">
      <c r="A89" s="55">
        <v>4</v>
      </c>
      <c r="B89" s="55" t="s">
        <v>580</v>
      </c>
      <c r="C89" s="168" t="s">
        <v>581</v>
      </c>
      <c r="D89" s="55" t="s">
        <v>104</v>
      </c>
      <c r="E89" s="55" t="s">
        <v>105</v>
      </c>
      <c r="F89" s="55" t="s">
        <v>582</v>
      </c>
      <c r="G89" s="55" t="s">
        <v>583</v>
      </c>
      <c r="H89" s="55"/>
      <c r="I89" s="55">
        <v>10</v>
      </c>
      <c r="J89" s="55"/>
      <c r="K89" s="55"/>
      <c r="L89" s="55"/>
      <c r="M89" s="55"/>
      <c r="N89" s="55"/>
      <c r="O89" s="55">
        <v>12</v>
      </c>
      <c r="P89" s="55">
        <v>43</v>
      </c>
      <c r="Q89" s="55" t="s">
        <v>567</v>
      </c>
      <c r="R89" s="55" t="s">
        <v>139</v>
      </c>
      <c r="S89" s="55" t="s">
        <v>583</v>
      </c>
      <c r="T89" s="55" t="s">
        <v>582</v>
      </c>
      <c r="U89" s="55" t="s">
        <v>239</v>
      </c>
      <c r="V89" s="55" t="s">
        <v>45</v>
      </c>
    </row>
    <row r="90" spans="1:22" s="34" customFormat="1" ht="22.5" customHeight="1">
      <c r="A90" s="55" t="s">
        <v>66</v>
      </c>
      <c r="B90" s="47" t="s">
        <v>584</v>
      </c>
      <c r="C90" s="47"/>
      <c r="D90" s="55"/>
      <c r="E90" s="55"/>
      <c r="F90" s="55"/>
      <c r="G90" s="55"/>
      <c r="H90" s="55"/>
      <c r="I90" s="55"/>
      <c r="J90" s="55"/>
      <c r="K90" s="55"/>
      <c r="L90" s="55"/>
      <c r="M90" s="55"/>
      <c r="N90" s="55"/>
      <c r="O90" s="55"/>
      <c r="P90" s="55"/>
      <c r="Q90" s="55"/>
      <c r="R90" s="55"/>
      <c r="S90" s="55"/>
      <c r="T90" s="55"/>
      <c r="U90" s="55"/>
      <c r="V90" s="55"/>
    </row>
    <row r="91" spans="1:22" s="36" customFormat="1" ht="30.75" customHeight="1">
      <c r="A91" s="47" t="s">
        <v>585</v>
      </c>
      <c r="B91" s="47" t="s">
        <v>586</v>
      </c>
      <c r="C91" s="47"/>
      <c r="D91" s="47"/>
      <c r="E91" s="47"/>
      <c r="F91" s="47"/>
      <c r="G91" s="47"/>
      <c r="H91" s="47"/>
      <c r="I91" s="47">
        <f aca="true" t="shared" si="4" ref="I91:P91">I92+I93+I94</f>
        <v>800</v>
      </c>
      <c r="J91" s="47">
        <f t="shared" si="4"/>
        <v>0</v>
      </c>
      <c r="K91" s="47">
        <f t="shared" si="4"/>
        <v>0</v>
      </c>
      <c r="L91" s="47">
        <f t="shared" si="4"/>
        <v>0</v>
      </c>
      <c r="M91" s="47">
        <f t="shared" si="4"/>
        <v>3</v>
      </c>
      <c r="N91" s="47">
        <f t="shared" si="4"/>
        <v>800</v>
      </c>
      <c r="O91" s="47">
        <f t="shared" si="4"/>
        <v>274</v>
      </c>
      <c r="P91" s="47">
        <f t="shared" si="4"/>
        <v>1077</v>
      </c>
      <c r="Q91" s="55"/>
      <c r="R91" s="55"/>
      <c r="S91" s="47"/>
      <c r="T91" s="47"/>
      <c r="U91" s="47"/>
      <c r="V91" s="47"/>
    </row>
    <row r="92" spans="1:22" s="34" customFormat="1" ht="75.75" customHeight="1">
      <c r="A92" s="55">
        <v>1</v>
      </c>
      <c r="B92" s="55" t="s">
        <v>587</v>
      </c>
      <c r="C92" s="168" t="s">
        <v>588</v>
      </c>
      <c r="D92" s="55" t="s">
        <v>104</v>
      </c>
      <c r="E92" s="55" t="s">
        <v>105</v>
      </c>
      <c r="F92" s="55" t="s">
        <v>589</v>
      </c>
      <c r="G92" s="55" t="s">
        <v>590</v>
      </c>
      <c r="H92" s="55"/>
      <c r="I92" s="55">
        <v>200</v>
      </c>
      <c r="J92" s="55"/>
      <c r="K92" s="55"/>
      <c r="L92" s="55"/>
      <c r="M92" s="55">
        <v>1</v>
      </c>
      <c r="N92" s="55">
        <v>200</v>
      </c>
      <c r="O92" s="55">
        <v>105</v>
      </c>
      <c r="P92" s="55">
        <v>428</v>
      </c>
      <c r="Q92" s="55" t="s">
        <v>301</v>
      </c>
      <c r="R92" s="55" t="s">
        <v>139</v>
      </c>
      <c r="S92" s="55" t="s">
        <v>591</v>
      </c>
      <c r="T92" s="55" t="s">
        <v>121</v>
      </c>
      <c r="U92" s="55" t="s">
        <v>196</v>
      </c>
      <c r="V92" s="55" t="s">
        <v>297</v>
      </c>
    </row>
    <row r="93" spans="1:22" s="34" customFormat="1" ht="72" customHeight="1">
      <c r="A93" s="55">
        <v>2</v>
      </c>
      <c r="B93" s="55" t="s">
        <v>592</v>
      </c>
      <c r="C93" s="59" t="s">
        <v>593</v>
      </c>
      <c r="D93" s="55" t="s">
        <v>104</v>
      </c>
      <c r="E93" s="55" t="s">
        <v>105</v>
      </c>
      <c r="F93" s="55" t="s">
        <v>258</v>
      </c>
      <c r="G93" s="60" t="s">
        <v>594</v>
      </c>
      <c r="H93" s="55"/>
      <c r="I93" s="60">
        <v>250</v>
      </c>
      <c r="J93" s="55"/>
      <c r="K93" s="55"/>
      <c r="L93" s="55"/>
      <c r="M93" s="55">
        <v>1</v>
      </c>
      <c r="N93" s="55">
        <v>250</v>
      </c>
      <c r="O93" s="93">
        <v>17</v>
      </c>
      <c r="P93" s="93">
        <v>65</v>
      </c>
      <c r="Q93" s="55" t="s">
        <v>317</v>
      </c>
      <c r="R93" s="55" t="s">
        <v>209</v>
      </c>
      <c r="S93" s="60" t="s">
        <v>595</v>
      </c>
      <c r="T93" s="55" t="s">
        <v>188</v>
      </c>
      <c r="U93" s="55" t="s">
        <v>196</v>
      </c>
      <c r="V93" s="55" t="s">
        <v>297</v>
      </c>
    </row>
    <row r="94" spans="1:22" s="34" customFormat="1" ht="100.5" customHeight="1">
      <c r="A94" s="55">
        <v>3</v>
      </c>
      <c r="B94" s="55" t="s">
        <v>596</v>
      </c>
      <c r="C94" s="59" t="s">
        <v>597</v>
      </c>
      <c r="D94" s="55" t="s">
        <v>104</v>
      </c>
      <c r="E94" s="55" t="s">
        <v>105</v>
      </c>
      <c r="F94" s="60" t="s">
        <v>598</v>
      </c>
      <c r="G94" s="88" t="s">
        <v>599</v>
      </c>
      <c r="H94" s="55"/>
      <c r="I94" s="60">
        <v>350</v>
      </c>
      <c r="J94" s="55"/>
      <c r="K94" s="55"/>
      <c r="L94" s="55"/>
      <c r="M94" s="55">
        <v>1</v>
      </c>
      <c r="N94" s="55">
        <v>350</v>
      </c>
      <c r="O94" s="93">
        <v>152</v>
      </c>
      <c r="P94" s="93">
        <v>584</v>
      </c>
      <c r="Q94" s="55" t="s">
        <v>562</v>
      </c>
      <c r="R94" s="55" t="s">
        <v>439</v>
      </c>
      <c r="S94" s="55" t="s">
        <v>600</v>
      </c>
      <c r="T94" s="55" t="s">
        <v>141</v>
      </c>
      <c r="U94" s="55" t="s">
        <v>196</v>
      </c>
      <c r="V94" s="55" t="s">
        <v>297</v>
      </c>
    </row>
    <row r="95" spans="1:22" s="36" customFormat="1" ht="27" customHeight="1">
      <c r="A95" s="47" t="s">
        <v>601</v>
      </c>
      <c r="B95" s="47" t="s">
        <v>602</v>
      </c>
      <c r="C95" s="47"/>
      <c r="D95" s="47"/>
      <c r="E95" s="47"/>
      <c r="F95" s="47"/>
      <c r="G95" s="47"/>
      <c r="H95" s="47"/>
      <c r="I95" s="47">
        <f>SUM(I96:I114)</f>
        <v>1119</v>
      </c>
      <c r="J95" s="47">
        <f aca="true" t="shared" si="5" ref="I95:P95">SUM(J96:J114)</f>
        <v>0</v>
      </c>
      <c r="K95" s="47">
        <f t="shared" si="5"/>
        <v>0</v>
      </c>
      <c r="L95" s="47">
        <f t="shared" si="5"/>
        <v>0</v>
      </c>
      <c r="M95" s="47">
        <f t="shared" si="5"/>
        <v>104</v>
      </c>
      <c r="N95" s="47">
        <f t="shared" si="5"/>
        <v>732</v>
      </c>
      <c r="O95" s="47">
        <f t="shared" si="5"/>
        <v>205</v>
      </c>
      <c r="P95" s="47">
        <f t="shared" si="5"/>
        <v>736</v>
      </c>
      <c r="Q95" s="55"/>
      <c r="R95" s="55"/>
      <c r="S95" s="47"/>
      <c r="T95" s="47"/>
      <c r="U95" s="47"/>
      <c r="V95" s="47"/>
    </row>
    <row r="96" spans="1:22" s="34" customFormat="1" ht="72.75" customHeight="1">
      <c r="A96" s="55">
        <v>1</v>
      </c>
      <c r="B96" s="55" t="s">
        <v>603</v>
      </c>
      <c r="C96" s="168" t="s">
        <v>604</v>
      </c>
      <c r="D96" s="55" t="s">
        <v>605</v>
      </c>
      <c r="E96" s="55" t="s">
        <v>606</v>
      </c>
      <c r="F96" s="55" t="s">
        <v>607</v>
      </c>
      <c r="G96" s="55" t="s">
        <v>608</v>
      </c>
      <c r="H96" s="55"/>
      <c r="I96" s="55">
        <v>52</v>
      </c>
      <c r="J96" s="55"/>
      <c r="K96" s="55"/>
      <c r="L96" s="55"/>
      <c r="M96" s="55">
        <v>1</v>
      </c>
      <c r="N96" s="55">
        <v>52</v>
      </c>
      <c r="O96" s="55"/>
      <c r="P96" s="55"/>
      <c r="Q96" s="55" t="s">
        <v>438</v>
      </c>
      <c r="R96" s="55" t="s">
        <v>119</v>
      </c>
      <c r="S96" s="55" t="s">
        <v>609</v>
      </c>
      <c r="T96" s="55" t="s">
        <v>182</v>
      </c>
      <c r="U96" s="55" t="s">
        <v>196</v>
      </c>
      <c r="V96" s="55" t="s">
        <v>297</v>
      </c>
    </row>
    <row r="97" spans="1:22" s="34" customFormat="1" ht="54" customHeight="1">
      <c r="A97" s="55">
        <v>2</v>
      </c>
      <c r="B97" s="89" t="s">
        <v>610</v>
      </c>
      <c r="C97" s="56" t="s">
        <v>611</v>
      </c>
      <c r="D97" s="55" t="s">
        <v>605</v>
      </c>
      <c r="E97" s="55" t="s">
        <v>606</v>
      </c>
      <c r="F97" s="55" t="s">
        <v>396</v>
      </c>
      <c r="G97" s="55" t="s">
        <v>612</v>
      </c>
      <c r="H97" s="55"/>
      <c r="I97" s="55">
        <v>500</v>
      </c>
      <c r="J97" s="55"/>
      <c r="K97" s="55"/>
      <c r="L97" s="55"/>
      <c r="M97" s="55">
        <v>1</v>
      </c>
      <c r="N97" s="55">
        <v>500</v>
      </c>
      <c r="O97" s="55"/>
      <c r="P97" s="55"/>
      <c r="Q97" s="55" t="s">
        <v>451</v>
      </c>
      <c r="R97" s="55" t="s">
        <v>180</v>
      </c>
      <c r="S97" s="55" t="s">
        <v>613</v>
      </c>
      <c r="T97" s="55" t="s">
        <v>614</v>
      </c>
      <c r="U97" s="55" t="s">
        <v>614</v>
      </c>
      <c r="V97" s="55" t="s">
        <v>41</v>
      </c>
    </row>
    <row r="98" spans="1:22" s="34" customFormat="1" ht="54" customHeight="1">
      <c r="A98" s="55">
        <v>3</v>
      </c>
      <c r="B98" s="89" t="s">
        <v>615</v>
      </c>
      <c r="C98" s="56" t="s">
        <v>616</v>
      </c>
      <c r="D98" s="55" t="s">
        <v>605</v>
      </c>
      <c r="E98" s="55" t="s">
        <v>606</v>
      </c>
      <c r="F98" s="55" t="s">
        <v>396</v>
      </c>
      <c r="G98" s="55" t="s">
        <v>617</v>
      </c>
      <c r="H98" s="55"/>
      <c r="I98" s="55">
        <v>171</v>
      </c>
      <c r="J98" s="55"/>
      <c r="K98" s="55"/>
      <c r="L98" s="55"/>
      <c r="M98" s="55">
        <v>1</v>
      </c>
      <c r="N98" s="55">
        <v>10</v>
      </c>
      <c r="O98" s="55"/>
      <c r="P98" s="55"/>
      <c r="Q98" s="55" t="s">
        <v>451</v>
      </c>
      <c r="R98" s="55" t="s">
        <v>618</v>
      </c>
      <c r="S98" s="55" t="s">
        <v>619</v>
      </c>
      <c r="T98" s="55" t="s">
        <v>614</v>
      </c>
      <c r="U98" s="55" t="s">
        <v>614</v>
      </c>
      <c r="V98" s="55" t="s">
        <v>41</v>
      </c>
    </row>
    <row r="99" spans="1:22" s="34" customFormat="1" ht="42.75" customHeight="1">
      <c r="A99" s="55">
        <v>4</v>
      </c>
      <c r="B99" s="89" t="s">
        <v>620</v>
      </c>
      <c r="C99" s="56" t="s">
        <v>621</v>
      </c>
      <c r="D99" s="55" t="s">
        <v>605</v>
      </c>
      <c r="E99" s="55" t="s">
        <v>606</v>
      </c>
      <c r="F99" s="55" t="s">
        <v>622</v>
      </c>
      <c r="G99" s="89" t="s">
        <v>623</v>
      </c>
      <c r="H99" s="55"/>
      <c r="I99" s="55">
        <v>84</v>
      </c>
      <c r="J99" s="55">
        <v>0</v>
      </c>
      <c r="K99" s="55">
        <v>0</v>
      </c>
      <c r="L99" s="55">
        <v>0</v>
      </c>
      <c r="M99" s="55">
        <v>4</v>
      </c>
      <c r="N99" s="55">
        <f>I99</f>
        <v>84</v>
      </c>
      <c r="O99" s="55">
        <v>205</v>
      </c>
      <c r="P99" s="55">
        <v>736</v>
      </c>
      <c r="Q99" s="55" t="s">
        <v>317</v>
      </c>
      <c r="R99" s="55" t="s">
        <v>289</v>
      </c>
      <c r="S99" s="55" t="s">
        <v>624</v>
      </c>
      <c r="T99" s="55" t="s">
        <v>614</v>
      </c>
      <c r="U99" s="55" t="s">
        <v>614</v>
      </c>
      <c r="V99" s="55" t="s">
        <v>625</v>
      </c>
    </row>
    <row r="100" spans="1:22" s="34" customFormat="1" ht="45.75" customHeight="1">
      <c r="A100" s="55">
        <v>5</v>
      </c>
      <c r="B100" s="55" t="s">
        <v>626</v>
      </c>
      <c r="C100" s="56" t="s">
        <v>627</v>
      </c>
      <c r="D100" s="55" t="s">
        <v>605</v>
      </c>
      <c r="E100" s="55" t="s">
        <v>606</v>
      </c>
      <c r="F100" s="55" t="s">
        <v>628</v>
      </c>
      <c r="G100" s="55" t="s">
        <v>629</v>
      </c>
      <c r="H100" s="55"/>
      <c r="I100" s="55">
        <v>16</v>
      </c>
      <c r="J100" s="55"/>
      <c r="K100" s="55"/>
      <c r="L100" s="55"/>
      <c r="M100" s="55">
        <v>6</v>
      </c>
      <c r="N100" s="55">
        <v>8</v>
      </c>
      <c r="O100" s="55"/>
      <c r="P100" s="55"/>
      <c r="Q100" s="55" t="s">
        <v>451</v>
      </c>
      <c r="R100" s="55" t="s">
        <v>180</v>
      </c>
      <c r="S100" s="55" t="s">
        <v>630</v>
      </c>
      <c r="T100" s="55" t="s">
        <v>121</v>
      </c>
      <c r="U100" s="55" t="s">
        <v>614</v>
      </c>
      <c r="V100" s="55" t="s">
        <v>41</v>
      </c>
    </row>
    <row r="101" spans="1:22" s="34" customFormat="1" ht="84.75" customHeight="1">
      <c r="A101" s="55">
        <v>6</v>
      </c>
      <c r="B101" s="55" t="s">
        <v>631</v>
      </c>
      <c r="C101" s="56" t="s">
        <v>632</v>
      </c>
      <c r="D101" s="55" t="s">
        <v>605</v>
      </c>
      <c r="E101" s="55" t="s">
        <v>606</v>
      </c>
      <c r="F101" s="55" t="s">
        <v>633</v>
      </c>
      <c r="G101" s="55" t="s">
        <v>634</v>
      </c>
      <c r="H101" s="55"/>
      <c r="I101" s="55">
        <v>36</v>
      </c>
      <c r="J101" s="55"/>
      <c r="K101" s="55"/>
      <c r="L101" s="55"/>
      <c r="M101" s="55">
        <v>8</v>
      </c>
      <c r="N101" s="55">
        <v>9</v>
      </c>
      <c r="O101" s="55"/>
      <c r="P101" s="55"/>
      <c r="Q101" s="55" t="s">
        <v>451</v>
      </c>
      <c r="R101" s="55" t="s">
        <v>618</v>
      </c>
      <c r="S101" s="55" t="s">
        <v>635</v>
      </c>
      <c r="T101" s="55" t="s">
        <v>156</v>
      </c>
      <c r="U101" s="55" t="s">
        <v>614</v>
      </c>
      <c r="V101" s="55" t="s">
        <v>41</v>
      </c>
    </row>
    <row r="102" spans="1:22" s="34" customFormat="1" ht="39.75" customHeight="1">
      <c r="A102" s="55">
        <v>7</v>
      </c>
      <c r="B102" s="55" t="s">
        <v>636</v>
      </c>
      <c r="C102" s="56" t="s">
        <v>637</v>
      </c>
      <c r="D102" s="55" t="s">
        <v>605</v>
      </c>
      <c r="E102" s="55" t="s">
        <v>606</v>
      </c>
      <c r="F102" s="55" t="s">
        <v>638</v>
      </c>
      <c r="G102" s="55" t="s">
        <v>639</v>
      </c>
      <c r="H102" s="55"/>
      <c r="I102" s="55">
        <v>16</v>
      </c>
      <c r="J102" s="55"/>
      <c r="K102" s="55"/>
      <c r="L102" s="55"/>
      <c r="M102" s="55">
        <v>7</v>
      </c>
      <c r="N102" s="55">
        <v>5</v>
      </c>
      <c r="O102" s="55"/>
      <c r="P102" s="55"/>
      <c r="Q102" s="55" t="s">
        <v>451</v>
      </c>
      <c r="R102" s="55" t="s">
        <v>180</v>
      </c>
      <c r="S102" s="55" t="s">
        <v>635</v>
      </c>
      <c r="T102" s="55" t="s">
        <v>133</v>
      </c>
      <c r="U102" s="55" t="s">
        <v>614</v>
      </c>
      <c r="V102" s="55" t="s">
        <v>41</v>
      </c>
    </row>
    <row r="103" spans="1:22" s="34" customFormat="1" ht="39" customHeight="1">
      <c r="A103" s="55">
        <v>8</v>
      </c>
      <c r="B103" s="55" t="s">
        <v>640</v>
      </c>
      <c r="C103" s="56" t="s">
        <v>641</v>
      </c>
      <c r="D103" s="55" t="s">
        <v>605</v>
      </c>
      <c r="E103" s="55" t="s">
        <v>606</v>
      </c>
      <c r="F103" s="55" t="s">
        <v>642</v>
      </c>
      <c r="G103" s="55" t="s">
        <v>643</v>
      </c>
      <c r="H103" s="55"/>
      <c r="I103" s="55">
        <v>20.5</v>
      </c>
      <c r="J103" s="55"/>
      <c r="K103" s="55"/>
      <c r="L103" s="55"/>
      <c r="M103" s="55">
        <v>7</v>
      </c>
      <c r="N103" s="55">
        <v>5</v>
      </c>
      <c r="O103" s="55"/>
      <c r="P103" s="55"/>
      <c r="Q103" s="55" t="s">
        <v>451</v>
      </c>
      <c r="R103" s="55" t="s">
        <v>180</v>
      </c>
      <c r="S103" s="55" t="s">
        <v>635</v>
      </c>
      <c r="T103" s="55" t="s">
        <v>149</v>
      </c>
      <c r="U103" s="55" t="s">
        <v>614</v>
      </c>
      <c r="V103" s="55" t="s">
        <v>41</v>
      </c>
    </row>
    <row r="104" spans="1:22" s="34" customFormat="1" ht="42" customHeight="1">
      <c r="A104" s="55">
        <v>9</v>
      </c>
      <c r="B104" s="55" t="s">
        <v>644</v>
      </c>
      <c r="C104" s="56" t="s">
        <v>645</v>
      </c>
      <c r="D104" s="55" t="s">
        <v>605</v>
      </c>
      <c r="E104" s="55" t="s">
        <v>606</v>
      </c>
      <c r="F104" s="55" t="s">
        <v>646</v>
      </c>
      <c r="G104" s="55" t="s">
        <v>647</v>
      </c>
      <c r="H104" s="55"/>
      <c r="I104" s="55">
        <v>3</v>
      </c>
      <c r="J104" s="55"/>
      <c r="K104" s="55"/>
      <c r="L104" s="55"/>
      <c r="M104" s="55">
        <v>1</v>
      </c>
      <c r="N104" s="55">
        <v>3</v>
      </c>
      <c r="O104" s="55"/>
      <c r="P104" s="55"/>
      <c r="Q104" s="55" t="s">
        <v>451</v>
      </c>
      <c r="R104" s="55" t="s">
        <v>180</v>
      </c>
      <c r="S104" s="55" t="s">
        <v>648</v>
      </c>
      <c r="T104" s="55" t="s">
        <v>162</v>
      </c>
      <c r="U104" s="55" t="s">
        <v>614</v>
      </c>
      <c r="V104" s="55" t="s">
        <v>41</v>
      </c>
    </row>
    <row r="105" spans="1:22" s="34" customFormat="1" ht="39.75" customHeight="1">
      <c r="A105" s="55">
        <v>10</v>
      </c>
      <c r="B105" s="55" t="s">
        <v>649</v>
      </c>
      <c r="C105" s="56" t="s">
        <v>650</v>
      </c>
      <c r="D105" s="55" t="s">
        <v>605</v>
      </c>
      <c r="E105" s="55" t="s">
        <v>606</v>
      </c>
      <c r="F105" s="55" t="s">
        <v>651</v>
      </c>
      <c r="G105" s="55" t="s">
        <v>652</v>
      </c>
      <c r="H105" s="55"/>
      <c r="I105" s="55">
        <v>17</v>
      </c>
      <c r="J105" s="55"/>
      <c r="K105" s="55"/>
      <c r="L105" s="55"/>
      <c r="M105" s="55">
        <v>8</v>
      </c>
      <c r="N105" s="55">
        <v>6</v>
      </c>
      <c r="O105" s="55"/>
      <c r="P105" s="55"/>
      <c r="Q105" s="55" t="s">
        <v>451</v>
      </c>
      <c r="R105" s="55" t="s">
        <v>618</v>
      </c>
      <c r="S105" s="55" t="s">
        <v>635</v>
      </c>
      <c r="T105" s="55" t="s">
        <v>283</v>
      </c>
      <c r="U105" s="55" t="s">
        <v>614</v>
      </c>
      <c r="V105" s="55" t="s">
        <v>41</v>
      </c>
    </row>
    <row r="106" spans="1:22" s="34" customFormat="1" ht="57.75" customHeight="1">
      <c r="A106" s="55">
        <v>11</v>
      </c>
      <c r="B106" s="55" t="s">
        <v>653</v>
      </c>
      <c r="C106" s="56" t="s">
        <v>654</v>
      </c>
      <c r="D106" s="55" t="s">
        <v>605</v>
      </c>
      <c r="E106" s="55" t="s">
        <v>606</v>
      </c>
      <c r="F106" s="55" t="s">
        <v>396</v>
      </c>
      <c r="G106" s="55" t="s">
        <v>655</v>
      </c>
      <c r="H106" s="55"/>
      <c r="I106" s="55">
        <v>50</v>
      </c>
      <c r="J106" s="55"/>
      <c r="K106" s="55"/>
      <c r="L106" s="55"/>
      <c r="M106" s="55">
        <v>10</v>
      </c>
      <c r="N106" s="55">
        <v>4</v>
      </c>
      <c r="O106" s="55"/>
      <c r="P106" s="55"/>
      <c r="Q106" s="55" t="s">
        <v>451</v>
      </c>
      <c r="R106" s="55" t="s">
        <v>618</v>
      </c>
      <c r="S106" s="55" t="s">
        <v>656</v>
      </c>
      <c r="T106" s="55" t="s">
        <v>112</v>
      </c>
      <c r="U106" s="55" t="s">
        <v>614</v>
      </c>
      <c r="V106" s="55" t="s">
        <v>41</v>
      </c>
    </row>
    <row r="107" spans="1:22" s="34" customFormat="1" ht="57.75" customHeight="1">
      <c r="A107" s="55">
        <v>12</v>
      </c>
      <c r="B107" s="55" t="s">
        <v>657</v>
      </c>
      <c r="C107" s="56" t="s">
        <v>658</v>
      </c>
      <c r="D107" s="55" t="s">
        <v>605</v>
      </c>
      <c r="E107" s="55" t="s">
        <v>606</v>
      </c>
      <c r="F107" s="55" t="s">
        <v>659</v>
      </c>
      <c r="G107" s="55" t="s">
        <v>660</v>
      </c>
      <c r="H107" s="55"/>
      <c r="I107" s="55">
        <v>17</v>
      </c>
      <c r="J107" s="55"/>
      <c r="K107" s="55"/>
      <c r="L107" s="55"/>
      <c r="M107" s="55">
        <v>8</v>
      </c>
      <c r="N107" s="55">
        <v>2</v>
      </c>
      <c r="O107" s="55"/>
      <c r="P107" s="55"/>
      <c r="Q107" s="55" t="s">
        <v>451</v>
      </c>
      <c r="R107" s="55" t="s">
        <v>618</v>
      </c>
      <c r="S107" s="55" t="s">
        <v>635</v>
      </c>
      <c r="T107" s="55" t="s">
        <v>141</v>
      </c>
      <c r="U107" s="55" t="s">
        <v>614</v>
      </c>
      <c r="V107" s="55" t="s">
        <v>41</v>
      </c>
    </row>
    <row r="108" spans="1:22" s="34" customFormat="1" ht="57.75" customHeight="1">
      <c r="A108" s="55">
        <v>13</v>
      </c>
      <c r="B108" s="55" t="s">
        <v>661</v>
      </c>
      <c r="C108" s="56" t="s">
        <v>662</v>
      </c>
      <c r="D108" s="55" t="s">
        <v>605</v>
      </c>
      <c r="E108" s="55" t="s">
        <v>606</v>
      </c>
      <c r="F108" s="55" t="s">
        <v>663</v>
      </c>
      <c r="G108" s="55" t="s">
        <v>664</v>
      </c>
      <c r="H108" s="55"/>
      <c r="I108" s="55">
        <v>30</v>
      </c>
      <c r="J108" s="55"/>
      <c r="K108" s="55"/>
      <c r="L108" s="55"/>
      <c r="M108" s="55">
        <v>8</v>
      </c>
      <c r="N108" s="55">
        <v>2</v>
      </c>
      <c r="O108" s="55"/>
      <c r="P108" s="55"/>
      <c r="Q108" s="55" t="s">
        <v>451</v>
      </c>
      <c r="R108" s="55" t="s">
        <v>618</v>
      </c>
      <c r="S108" s="55" t="s">
        <v>635</v>
      </c>
      <c r="T108" s="55" t="s">
        <v>188</v>
      </c>
      <c r="U108" s="55" t="s">
        <v>614</v>
      </c>
      <c r="V108" s="55" t="s">
        <v>41</v>
      </c>
    </row>
    <row r="109" spans="1:22" s="34" customFormat="1" ht="39" customHeight="1">
      <c r="A109" s="55">
        <v>14</v>
      </c>
      <c r="B109" s="55" t="s">
        <v>665</v>
      </c>
      <c r="C109" s="56" t="s">
        <v>666</v>
      </c>
      <c r="D109" s="55" t="s">
        <v>605</v>
      </c>
      <c r="E109" s="55" t="s">
        <v>606</v>
      </c>
      <c r="F109" s="55" t="s">
        <v>667</v>
      </c>
      <c r="G109" s="55" t="s">
        <v>668</v>
      </c>
      <c r="H109" s="55"/>
      <c r="I109" s="55">
        <v>18</v>
      </c>
      <c r="J109" s="55"/>
      <c r="K109" s="55"/>
      <c r="L109" s="55"/>
      <c r="M109" s="55">
        <v>9</v>
      </c>
      <c r="N109" s="55">
        <v>1</v>
      </c>
      <c r="O109" s="55"/>
      <c r="P109" s="55"/>
      <c r="Q109" s="55" t="s">
        <v>451</v>
      </c>
      <c r="R109" s="55" t="s">
        <v>180</v>
      </c>
      <c r="S109" s="55" t="s">
        <v>669</v>
      </c>
      <c r="T109" s="55" t="s">
        <v>127</v>
      </c>
      <c r="U109" s="55" t="s">
        <v>614</v>
      </c>
      <c r="V109" s="55" t="s">
        <v>41</v>
      </c>
    </row>
    <row r="110" spans="1:22" s="34" customFormat="1" ht="57" customHeight="1">
      <c r="A110" s="55">
        <v>15</v>
      </c>
      <c r="B110" s="55" t="s">
        <v>670</v>
      </c>
      <c r="C110" s="56" t="s">
        <v>671</v>
      </c>
      <c r="D110" s="55" t="s">
        <v>605</v>
      </c>
      <c r="E110" s="55" t="s">
        <v>606</v>
      </c>
      <c r="F110" s="55" t="s">
        <v>672</v>
      </c>
      <c r="G110" s="55" t="s">
        <v>673</v>
      </c>
      <c r="H110" s="55"/>
      <c r="I110" s="55">
        <v>18</v>
      </c>
      <c r="J110" s="55"/>
      <c r="K110" s="55"/>
      <c r="L110" s="55"/>
      <c r="M110" s="55">
        <v>8</v>
      </c>
      <c r="N110" s="55">
        <v>3</v>
      </c>
      <c r="O110" s="55"/>
      <c r="P110" s="55"/>
      <c r="Q110" s="55" t="s">
        <v>451</v>
      </c>
      <c r="R110" s="55" t="s">
        <v>618</v>
      </c>
      <c r="S110" s="55" t="s">
        <v>635</v>
      </c>
      <c r="T110" s="55" t="s">
        <v>195</v>
      </c>
      <c r="U110" s="55" t="s">
        <v>614</v>
      </c>
      <c r="V110" s="55" t="s">
        <v>41</v>
      </c>
    </row>
    <row r="111" spans="1:22" s="34" customFormat="1" ht="57" customHeight="1">
      <c r="A111" s="55">
        <v>16</v>
      </c>
      <c r="B111" s="55" t="s">
        <v>674</v>
      </c>
      <c r="C111" s="56" t="s">
        <v>675</v>
      </c>
      <c r="D111" s="55" t="s">
        <v>605</v>
      </c>
      <c r="E111" s="55" t="s">
        <v>606</v>
      </c>
      <c r="F111" s="55" t="s">
        <v>676</v>
      </c>
      <c r="G111" s="55" t="s">
        <v>677</v>
      </c>
      <c r="H111" s="55"/>
      <c r="I111" s="55">
        <v>16</v>
      </c>
      <c r="J111" s="55"/>
      <c r="K111" s="55"/>
      <c r="L111" s="55"/>
      <c r="M111" s="55">
        <v>8</v>
      </c>
      <c r="N111" s="55">
        <v>4</v>
      </c>
      <c r="O111" s="55"/>
      <c r="P111" s="55"/>
      <c r="Q111" s="55" t="s">
        <v>451</v>
      </c>
      <c r="R111" s="55" t="s">
        <v>180</v>
      </c>
      <c r="S111" s="55" t="s">
        <v>635</v>
      </c>
      <c r="T111" s="55" t="s">
        <v>175</v>
      </c>
      <c r="U111" s="55" t="s">
        <v>614</v>
      </c>
      <c r="V111" s="55" t="s">
        <v>41</v>
      </c>
    </row>
    <row r="112" spans="1:22" s="34" customFormat="1" ht="57" customHeight="1">
      <c r="A112" s="55">
        <v>17</v>
      </c>
      <c r="B112" s="55" t="s">
        <v>678</v>
      </c>
      <c r="C112" s="56" t="s">
        <v>679</v>
      </c>
      <c r="D112" s="55" t="s">
        <v>605</v>
      </c>
      <c r="E112" s="55" t="s">
        <v>606</v>
      </c>
      <c r="F112" s="55" t="s">
        <v>622</v>
      </c>
      <c r="G112" s="55" t="s">
        <v>680</v>
      </c>
      <c r="H112" s="55"/>
      <c r="I112" s="55">
        <v>14.5</v>
      </c>
      <c r="J112" s="55"/>
      <c r="K112" s="55"/>
      <c r="L112" s="55"/>
      <c r="M112" s="55">
        <v>7</v>
      </c>
      <c r="N112" s="55">
        <v>1</v>
      </c>
      <c r="O112" s="55"/>
      <c r="P112" s="55"/>
      <c r="Q112" s="55" t="s">
        <v>451</v>
      </c>
      <c r="R112" s="55" t="s">
        <v>618</v>
      </c>
      <c r="S112" s="55" t="s">
        <v>681</v>
      </c>
      <c r="T112" s="55" t="s">
        <v>182</v>
      </c>
      <c r="U112" s="55" t="s">
        <v>614</v>
      </c>
      <c r="V112" s="55" t="s">
        <v>41</v>
      </c>
    </row>
    <row r="113" spans="1:22" s="34" customFormat="1" ht="57" customHeight="1">
      <c r="A113" s="55">
        <v>18</v>
      </c>
      <c r="B113" s="55" t="s">
        <v>682</v>
      </c>
      <c r="C113" s="56" t="s">
        <v>683</v>
      </c>
      <c r="D113" s="55" t="s">
        <v>605</v>
      </c>
      <c r="E113" s="55" t="s">
        <v>606</v>
      </c>
      <c r="F113" s="55" t="s">
        <v>642</v>
      </c>
      <c r="G113" s="55" t="s">
        <v>684</v>
      </c>
      <c r="H113" s="55"/>
      <c r="I113" s="55">
        <v>10</v>
      </c>
      <c r="J113" s="55"/>
      <c r="K113" s="55"/>
      <c r="L113" s="55"/>
      <c r="M113" s="55">
        <v>1</v>
      </c>
      <c r="N113" s="55">
        <v>3</v>
      </c>
      <c r="O113" s="55"/>
      <c r="P113" s="55"/>
      <c r="Q113" s="55" t="s">
        <v>451</v>
      </c>
      <c r="R113" s="55" t="s">
        <v>180</v>
      </c>
      <c r="S113" s="55" t="s">
        <v>685</v>
      </c>
      <c r="T113" s="55" t="s">
        <v>149</v>
      </c>
      <c r="U113" s="55" t="s">
        <v>614</v>
      </c>
      <c r="V113" s="55" t="s">
        <v>41</v>
      </c>
    </row>
    <row r="114" spans="1:22" s="34" customFormat="1" ht="57" customHeight="1">
      <c r="A114" s="55">
        <v>19</v>
      </c>
      <c r="B114" s="55" t="s">
        <v>686</v>
      </c>
      <c r="C114" s="56" t="s">
        <v>687</v>
      </c>
      <c r="D114" s="55" t="s">
        <v>605</v>
      </c>
      <c r="E114" s="55" t="s">
        <v>606</v>
      </c>
      <c r="F114" s="55" t="s">
        <v>206</v>
      </c>
      <c r="G114" s="55" t="s">
        <v>688</v>
      </c>
      <c r="H114" s="55"/>
      <c r="I114" s="60">
        <v>30</v>
      </c>
      <c r="J114" s="55"/>
      <c r="K114" s="55"/>
      <c r="L114" s="55"/>
      <c r="M114" s="55">
        <v>1</v>
      </c>
      <c r="N114" s="55">
        <v>30</v>
      </c>
      <c r="O114" s="55"/>
      <c r="P114" s="55"/>
      <c r="Q114" s="55" t="s">
        <v>208</v>
      </c>
      <c r="R114" s="55" t="s">
        <v>209</v>
      </c>
      <c r="S114" s="55" t="s">
        <v>689</v>
      </c>
      <c r="T114" s="55" t="s">
        <v>149</v>
      </c>
      <c r="U114" s="55" t="s">
        <v>211</v>
      </c>
      <c r="V114" s="55" t="s">
        <v>212</v>
      </c>
    </row>
    <row r="115" spans="1:22" s="36" customFormat="1" ht="27.75" customHeight="1">
      <c r="A115" s="47" t="s">
        <v>690</v>
      </c>
      <c r="B115" s="47" t="s">
        <v>691</v>
      </c>
      <c r="C115" s="47"/>
      <c r="D115" s="47"/>
      <c r="E115" s="47"/>
      <c r="F115" s="47"/>
      <c r="G115" s="47"/>
      <c r="H115" s="90"/>
      <c r="I115" s="47">
        <f>SUM(I116:I120)</f>
        <v>2262</v>
      </c>
      <c r="J115" s="47">
        <f aca="true" t="shared" si="6" ref="J115:P115">SUM(J116:J120)</f>
        <v>0</v>
      </c>
      <c r="K115" s="47">
        <f t="shared" si="6"/>
        <v>0</v>
      </c>
      <c r="L115" s="47">
        <f t="shared" si="6"/>
        <v>0</v>
      </c>
      <c r="M115" s="47">
        <f t="shared" si="6"/>
        <v>21</v>
      </c>
      <c r="N115" s="47">
        <f t="shared" si="6"/>
        <v>2262</v>
      </c>
      <c r="O115" s="47">
        <f t="shared" si="6"/>
        <v>0</v>
      </c>
      <c r="P115" s="47">
        <f t="shared" si="6"/>
        <v>0</v>
      </c>
      <c r="Q115" s="55"/>
      <c r="R115" s="55"/>
      <c r="S115" s="47"/>
      <c r="T115" s="47"/>
      <c r="U115" s="47"/>
      <c r="V115" s="47"/>
    </row>
    <row r="116" spans="1:22" s="34" customFormat="1" ht="114.75" customHeight="1">
      <c r="A116" s="55">
        <v>1</v>
      </c>
      <c r="B116" s="78" t="s">
        <v>692</v>
      </c>
      <c r="C116" s="171" t="s">
        <v>693</v>
      </c>
      <c r="D116" s="78" t="s">
        <v>104</v>
      </c>
      <c r="E116" s="78" t="s">
        <v>105</v>
      </c>
      <c r="F116" s="78" t="s">
        <v>694</v>
      </c>
      <c r="G116" s="78" t="s">
        <v>695</v>
      </c>
      <c r="H116" s="78" t="s">
        <v>696</v>
      </c>
      <c r="I116" s="78">
        <v>497</v>
      </c>
      <c r="J116" s="78"/>
      <c r="K116" s="78"/>
      <c r="L116" s="78"/>
      <c r="M116" s="78">
        <v>6</v>
      </c>
      <c r="N116" s="78">
        <v>497</v>
      </c>
      <c r="O116" s="78"/>
      <c r="P116" s="78"/>
      <c r="Q116" s="55" t="s">
        <v>697</v>
      </c>
      <c r="R116" s="55" t="s">
        <v>119</v>
      </c>
      <c r="S116" s="55" t="s">
        <v>698</v>
      </c>
      <c r="T116" s="55" t="s">
        <v>454</v>
      </c>
      <c r="U116" s="55" t="s">
        <v>454</v>
      </c>
      <c r="V116" s="55" t="s">
        <v>699</v>
      </c>
    </row>
    <row r="117" spans="1:22" s="34" customFormat="1" ht="63.75" customHeight="1">
      <c r="A117" s="55">
        <v>2</v>
      </c>
      <c r="B117" s="55" t="s">
        <v>700</v>
      </c>
      <c r="C117" s="164" t="s">
        <v>701</v>
      </c>
      <c r="D117" s="55" t="s">
        <v>104</v>
      </c>
      <c r="E117" s="55" t="s">
        <v>105</v>
      </c>
      <c r="F117" s="55" t="s">
        <v>702</v>
      </c>
      <c r="G117" s="55" t="s">
        <v>703</v>
      </c>
      <c r="H117" s="55" t="s">
        <v>696</v>
      </c>
      <c r="I117" s="55">
        <v>497</v>
      </c>
      <c r="J117" s="55"/>
      <c r="K117" s="55"/>
      <c r="L117" s="55"/>
      <c r="M117" s="55">
        <v>6</v>
      </c>
      <c r="N117" s="55">
        <v>497</v>
      </c>
      <c r="O117" s="55"/>
      <c r="P117" s="55"/>
      <c r="Q117" s="55" t="s">
        <v>704</v>
      </c>
      <c r="R117" s="55" t="s">
        <v>119</v>
      </c>
      <c r="S117" s="55" t="s">
        <v>698</v>
      </c>
      <c r="T117" s="55" t="s">
        <v>454</v>
      </c>
      <c r="U117" s="55" t="s">
        <v>454</v>
      </c>
      <c r="V117" s="55" t="s">
        <v>699</v>
      </c>
    </row>
    <row r="118" spans="1:22" s="34" customFormat="1" ht="108" customHeight="1">
      <c r="A118" s="55">
        <v>3</v>
      </c>
      <c r="B118" s="78" t="s">
        <v>705</v>
      </c>
      <c r="C118" s="56" t="s">
        <v>706</v>
      </c>
      <c r="D118" s="55" t="s">
        <v>104</v>
      </c>
      <c r="E118" s="55" t="s">
        <v>105</v>
      </c>
      <c r="F118" s="55" t="s">
        <v>707</v>
      </c>
      <c r="G118" s="81" t="s">
        <v>708</v>
      </c>
      <c r="H118" s="55" t="s">
        <v>696</v>
      </c>
      <c r="I118" s="55">
        <v>765</v>
      </c>
      <c r="J118" s="55"/>
      <c r="K118" s="55"/>
      <c r="L118" s="55"/>
      <c r="M118" s="55">
        <v>4</v>
      </c>
      <c r="N118" s="55">
        <v>765</v>
      </c>
      <c r="O118" s="55"/>
      <c r="P118" s="55"/>
      <c r="Q118" s="85" t="s">
        <v>709</v>
      </c>
      <c r="R118" s="85" t="s">
        <v>110</v>
      </c>
      <c r="S118" s="55" t="s">
        <v>698</v>
      </c>
      <c r="T118" s="55" t="s">
        <v>454</v>
      </c>
      <c r="U118" s="55" t="s">
        <v>211</v>
      </c>
      <c r="V118" s="55" t="s">
        <v>57</v>
      </c>
    </row>
    <row r="119" spans="1:22" s="34" customFormat="1" ht="72" customHeight="1">
      <c r="A119" s="55">
        <v>4</v>
      </c>
      <c r="B119" s="55" t="s">
        <v>710</v>
      </c>
      <c r="C119" s="56" t="s">
        <v>711</v>
      </c>
      <c r="D119" s="55" t="s">
        <v>104</v>
      </c>
      <c r="E119" s="55" t="s">
        <v>105</v>
      </c>
      <c r="F119" s="55" t="s">
        <v>607</v>
      </c>
      <c r="G119" s="81" t="s">
        <v>712</v>
      </c>
      <c r="H119" s="55" t="s">
        <v>713</v>
      </c>
      <c r="I119" s="55">
        <v>423</v>
      </c>
      <c r="J119" s="55"/>
      <c r="K119" s="55"/>
      <c r="L119" s="55"/>
      <c r="M119" s="55">
        <v>1</v>
      </c>
      <c r="N119" s="55">
        <v>423</v>
      </c>
      <c r="O119" s="55"/>
      <c r="P119" s="55"/>
      <c r="Q119" s="85" t="s">
        <v>173</v>
      </c>
      <c r="R119" s="85" t="s">
        <v>714</v>
      </c>
      <c r="S119" s="55" t="s">
        <v>698</v>
      </c>
      <c r="T119" s="55" t="s">
        <v>454</v>
      </c>
      <c r="U119" s="55" t="s">
        <v>454</v>
      </c>
      <c r="V119" s="55" t="s">
        <v>715</v>
      </c>
    </row>
    <row r="120" spans="1:22" s="34" customFormat="1" ht="102.75" customHeight="1">
      <c r="A120" s="55">
        <v>5</v>
      </c>
      <c r="B120" s="55" t="s">
        <v>716</v>
      </c>
      <c r="C120" s="56" t="s">
        <v>717</v>
      </c>
      <c r="D120" s="55" t="s">
        <v>104</v>
      </c>
      <c r="E120" s="55" t="s">
        <v>105</v>
      </c>
      <c r="F120" s="55" t="s">
        <v>718</v>
      </c>
      <c r="G120" s="55" t="s">
        <v>719</v>
      </c>
      <c r="H120" s="55"/>
      <c r="I120" s="71">
        <v>80</v>
      </c>
      <c r="J120" s="55"/>
      <c r="K120" s="55"/>
      <c r="L120" s="55"/>
      <c r="M120" s="55">
        <v>4</v>
      </c>
      <c r="N120" s="55">
        <v>80</v>
      </c>
      <c r="O120" s="55"/>
      <c r="P120" s="55"/>
      <c r="Q120" s="55" t="s">
        <v>720</v>
      </c>
      <c r="R120" s="55" t="s">
        <v>139</v>
      </c>
      <c r="S120" s="55" t="s">
        <v>721</v>
      </c>
      <c r="T120" s="55" t="s">
        <v>188</v>
      </c>
      <c r="U120" s="55" t="s">
        <v>196</v>
      </c>
      <c r="V120" s="55" t="s">
        <v>341</v>
      </c>
    </row>
    <row r="121" spans="1:22" s="34" customFormat="1" ht="27" customHeight="1">
      <c r="A121" s="47" t="s">
        <v>722</v>
      </c>
      <c r="B121" s="47" t="s">
        <v>723</v>
      </c>
      <c r="C121" s="47"/>
      <c r="D121" s="47"/>
      <c r="E121" s="47"/>
      <c r="F121" s="55"/>
      <c r="G121" s="55"/>
      <c r="H121" s="55"/>
      <c r="I121" s="55"/>
      <c r="J121" s="55"/>
      <c r="K121" s="55"/>
      <c r="L121" s="55"/>
      <c r="M121" s="55"/>
      <c r="N121" s="55"/>
      <c r="O121" s="55"/>
      <c r="P121" s="55"/>
      <c r="Q121" s="55"/>
      <c r="R121" s="55"/>
      <c r="S121" s="55"/>
      <c r="T121" s="55"/>
      <c r="U121" s="55"/>
      <c r="V121" s="55"/>
    </row>
    <row r="122" spans="1:22" s="36" customFormat="1" ht="27.75" customHeight="1">
      <c r="A122" s="47" t="s">
        <v>724</v>
      </c>
      <c r="B122" s="47" t="s">
        <v>725</v>
      </c>
      <c r="C122" s="47"/>
      <c r="D122" s="47"/>
      <c r="E122" s="47"/>
      <c r="F122" s="47"/>
      <c r="G122" s="47"/>
      <c r="H122" s="47"/>
      <c r="I122" s="47">
        <f>SUM(I123:I128)</f>
        <v>675</v>
      </c>
      <c r="J122" s="47">
        <f aca="true" t="shared" si="7" ref="J122:P122">SUM(J123:J128)</f>
        <v>0</v>
      </c>
      <c r="K122" s="47">
        <f t="shared" si="7"/>
        <v>0</v>
      </c>
      <c r="L122" s="47">
        <f t="shared" si="7"/>
        <v>0</v>
      </c>
      <c r="M122" s="47">
        <f t="shared" si="7"/>
        <v>6</v>
      </c>
      <c r="N122" s="47">
        <f t="shared" si="7"/>
        <v>675</v>
      </c>
      <c r="O122" s="47">
        <f t="shared" si="7"/>
        <v>0</v>
      </c>
      <c r="P122" s="47">
        <f t="shared" si="7"/>
        <v>0</v>
      </c>
      <c r="Q122" s="55"/>
      <c r="R122" s="55"/>
      <c r="S122" s="47"/>
      <c r="T122" s="47"/>
      <c r="U122" s="47"/>
      <c r="V122" s="47"/>
    </row>
    <row r="123" spans="1:22" s="34" customFormat="1" ht="99" customHeight="1">
      <c r="A123" s="55">
        <v>1</v>
      </c>
      <c r="B123" s="55" t="s">
        <v>726</v>
      </c>
      <c r="C123" s="168" t="s">
        <v>727</v>
      </c>
      <c r="D123" s="55" t="s">
        <v>605</v>
      </c>
      <c r="E123" s="55" t="s">
        <v>606</v>
      </c>
      <c r="F123" s="55" t="s">
        <v>728</v>
      </c>
      <c r="G123" s="55" t="s">
        <v>729</v>
      </c>
      <c r="H123" s="55"/>
      <c r="I123" s="60">
        <v>100</v>
      </c>
      <c r="J123" s="55"/>
      <c r="K123" s="55"/>
      <c r="L123" s="55"/>
      <c r="M123" s="55">
        <v>1</v>
      </c>
      <c r="N123" s="55">
        <v>100</v>
      </c>
      <c r="O123" s="72"/>
      <c r="P123" s="72"/>
      <c r="Q123" s="55" t="s">
        <v>301</v>
      </c>
      <c r="R123" s="55" t="s">
        <v>139</v>
      </c>
      <c r="S123" s="55" t="s">
        <v>730</v>
      </c>
      <c r="T123" s="55" t="s">
        <v>162</v>
      </c>
      <c r="U123" s="55" t="s">
        <v>196</v>
      </c>
      <c r="V123" s="55" t="s">
        <v>297</v>
      </c>
    </row>
    <row r="124" spans="1:22" s="34" customFormat="1" ht="60" customHeight="1">
      <c r="A124" s="55">
        <v>2</v>
      </c>
      <c r="B124" s="55" t="s">
        <v>731</v>
      </c>
      <c r="C124" s="59" t="s">
        <v>732</v>
      </c>
      <c r="D124" s="55" t="s">
        <v>605</v>
      </c>
      <c r="E124" s="55" t="s">
        <v>606</v>
      </c>
      <c r="F124" s="55" t="s">
        <v>733</v>
      </c>
      <c r="G124" s="55" t="s">
        <v>734</v>
      </c>
      <c r="H124" s="55"/>
      <c r="I124" s="60">
        <v>100</v>
      </c>
      <c r="J124" s="55"/>
      <c r="K124" s="55"/>
      <c r="L124" s="55"/>
      <c r="M124" s="55">
        <v>1</v>
      </c>
      <c r="N124" s="55">
        <v>100</v>
      </c>
      <c r="O124" s="55"/>
      <c r="P124" s="55"/>
      <c r="Q124" s="55" t="s">
        <v>295</v>
      </c>
      <c r="R124" s="55" t="s">
        <v>139</v>
      </c>
      <c r="S124" s="55" t="s">
        <v>735</v>
      </c>
      <c r="T124" s="55" t="s">
        <v>239</v>
      </c>
      <c r="U124" s="55" t="s">
        <v>196</v>
      </c>
      <c r="V124" s="55" t="s">
        <v>330</v>
      </c>
    </row>
    <row r="125" spans="1:22" s="34" customFormat="1" ht="60" customHeight="1">
      <c r="A125" s="55">
        <v>3</v>
      </c>
      <c r="B125" s="55" t="s">
        <v>736</v>
      </c>
      <c r="C125" s="168" t="s">
        <v>737</v>
      </c>
      <c r="D125" s="55" t="s">
        <v>605</v>
      </c>
      <c r="E125" s="55" t="s">
        <v>606</v>
      </c>
      <c r="F125" s="55" t="s">
        <v>738</v>
      </c>
      <c r="G125" s="55" t="s">
        <v>739</v>
      </c>
      <c r="H125" s="55"/>
      <c r="I125" s="60">
        <v>100</v>
      </c>
      <c r="J125" s="55"/>
      <c r="K125" s="55"/>
      <c r="L125" s="55"/>
      <c r="M125" s="55">
        <v>1</v>
      </c>
      <c r="N125" s="55">
        <v>100</v>
      </c>
      <c r="O125" s="55"/>
      <c r="P125" s="55"/>
      <c r="Q125" s="55" t="s">
        <v>438</v>
      </c>
      <c r="R125" s="55" t="s">
        <v>119</v>
      </c>
      <c r="S125" s="55" t="s">
        <v>740</v>
      </c>
      <c r="T125" s="55" t="s">
        <v>741</v>
      </c>
      <c r="U125" s="55" t="s">
        <v>196</v>
      </c>
      <c r="V125" s="55" t="s">
        <v>330</v>
      </c>
    </row>
    <row r="126" spans="1:22" s="34" customFormat="1" ht="49.5" customHeight="1">
      <c r="A126" s="55">
        <v>4</v>
      </c>
      <c r="B126" s="58" t="s">
        <v>742</v>
      </c>
      <c r="C126" s="56" t="s">
        <v>743</v>
      </c>
      <c r="D126" s="55" t="s">
        <v>605</v>
      </c>
      <c r="E126" s="55" t="s">
        <v>606</v>
      </c>
      <c r="F126" s="55" t="s">
        <v>744</v>
      </c>
      <c r="G126" s="58" t="s">
        <v>745</v>
      </c>
      <c r="H126" s="55"/>
      <c r="I126" s="58">
        <v>10</v>
      </c>
      <c r="J126" s="55"/>
      <c r="K126" s="55"/>
      <c r="L126" s="55"/>
      <c r="M126" s="55">
        <v>1</v>
      </c>
      <c r="N126" s="58">
        <v>10</v>
      </c>
      <c r="O126" s="55"/>
      <c r="P126" s="55"/>
      <c r="Q126" s="55" t="s">
        <v>746</v>
      </c>
      <c r="R126" s="55" t="s">
        <v>747</v>
      </c>
      <c r="S126" s="58" t="s">
        <v>748</v>
      </c>
      <c r="T126" s="55" t="s">
        <v>156</v>
      </c>
      <c r="U126" s="55" t="s">
        <v>248</v>
      </c>
      <c r="V126" s="55" t="s">
        <v>262</v>
      </c>
    </row>
    <row r="127" spans="1:22" s="34" customFormat="1" ht="108" customHeight="1">
      <c r="A127" s="55">
        <v>5</v>
      </c>
      <c r="B127" s="55" t="s">
        <v>749</v>
      </c>
      <c r="C127" s="168" t="s">
        <v>750</v>
      </c>
      <c r="D127" s="55" t="s">
        <v>605</v>
      </c>
      <c r="E127" s="55" t="s">
        <v>606</v>
      </c>
      <c r="F127" s="55" t="s">
        <v>733</v>
      </c>
      <c r="G127" s="55" t="s">
        <v>751</v>
      </c>
      <c r="H127" s="55"/>
      <c r="I127" s="55">
        <v>200</v>
      </c>
      <c r="J127" s="55"/>
      <c r="K127" s="55"/>
      <c r="L127" s="55"/>
      <c r="M127" s="55">
        <v>1</v>
      </c>
      <c r="N127" s="55">
        <v>200</v>
      </c>
      <c r="O127" s="55"/>
      <c r="P127" s="55"/>
      <c r="Q127" s="55" t="s">
        <v>562</v>
      </c>
      <c r="R127" s="55" t="s">
        <v>752</v>
      </c>
      <c r="S127" s="55" t="s">
        <v>753</v>
      </c>
      <c r="T127" s="55" t="s">
        <v>239</v>
      </c>
      <c r="U127" s="55" t="s">
        <v>239</v>
      </c>
      <c r="V127" s="55" t="s">
        <v>45</v>
      </c>
    </row>
    <row r="128" spans="1:22" s="34" customFormat="1" ht="103.5" customHeight="1">
      <c r="A128" s="55">
        <v>6</v>
      </c>
      <c r="B128" s="55" t="s">
        <v>754</v>
      </c>
      <c r="C128" s="56" t="s">
        <v>755</v>
      </c>
      <c r="D128" s="55" t="s">
        <v>605</v>
      </c>
      <c r="E128" s="55" t="s">
        <v>606</v>
      </c>
      <c r="F128" s="55" t="s">
        <v>756</v>
      </c>
      <c r="G128" s="55" t="s">
        <v>757</v>
      </c>
      <c r="H128" s="55"/>
      <c r="I128" s="94">
        <v>165</v>
      </c>
      <c r="J128" s="55"/>
      <c r="K128" s="55"/>
      <c r="L128" s="55"/>
      <c r="M128" s="55">
        <v>1</v>
      </c>
      <c r="N128" s="94">
        <v>165</v>
      </c>
      <c r="O128" s="55"/>
      <c r="P128" s="55"/>
      <c r="Q128" s="55" t="s">
        <v>230</v>
      </c>
      <c r="R128" s="55" t="s">
        <v>366</v>
      </c>
      <c r="S128" s="97" t="s">
        <v>758</v>
      </c>
      <c r="T128" s="55" t="s">
        <v>741</v>
      </c>
      <c r="U128" s="55" t="s">
        <v>196</v>
      </c>
      <c r="V128" s="55" t="s">
        <v>341</v>
      </c>
    </row>
    <row r="129" spans="1:22" s="36" customFormat="1" ht="30" customHeight="1">
      <c r="A129" s="47" t="s">
        <v>759</v>
      </c>
      <c r="B129" s="47" t="s">
        <v>760</v>
      </c>
      <c r="C129" s="47"/>
      <c r="D129" s="47"/>
      <c r="E129" s="47"/>
      <c r="F129" s="47"/>
      <c r="G129" s="47"/>
      <c r="H129" s="47"/>
      <c r="I129" s="47">
        <f aca="true" t="shared" si="8" ref="I129:P129">SUM(I130:I139)</f>
        <v>2665.5</v>
      </c>
      <c r="J129" s="47"/>
      <c r="K129" s="47"/>
      <c r="L129" s="47"/>
      <c r="M129" s="47">
        <f t="shared" si="8"/>
        <v>37</v>
      </c>
      <c r="N129" s="47">
        <f t="shared" si="8"/>
        <v>2566.631</v>
      </c>
      <c r="O129" s="47">
        <f t="shared" si="8"/>
        <v>233</v>
      </c>
      <c r="P129" s="47">
        <f t="shared" si="8"/>
        <v>914</v>
      </c>
      <c r="Q129" s="55"/>
      <c r="R129" s="55"/>
      <c r="S129" s="47"/>
      <c r="T129" s="47"/>
      <c r="U129" s="47"/>
      <c r="V129" s="47"/>
    </row>
    <row r="130" spans="1:22" s="34" customFormat="1" ht="42.75" customHeight="1">
      <c r="A130" s="55">
        <v>1</v>
      </c>
      <c r="B130" s="55" t="s">
        <v>761</v>
      </c>
      <c r="C130" s="164" t="s">
        <v>762</v>
      </c>
      <c r="D130" s="55" t="s">
        <v>605</v>
      </c>
      <c r="E130" s="55" t="s">
        <v>606</v>
      </c>
      <c r="F130" s="55" t="s">
        <v>206</v>
      </c>
      <c r="G130" s="55" t="s">
        <v>763</v>
      </c>
      <c r="H130" s="55"/>
      <c r="I130" s="60">
        <v>140</v>
      </c>
      <c r="J130" s="55"/>
      <c r="K130" s="55"/>
      <c r="L130" s="55"/>
      <c r="M130" s="55">
        <v>1</v>
      </c>
      <c r="N130" s="55">
        <v>140</v>
      </c>
      <c r="O130" s="55"/>
      <c r="P130" s="55"/>
      <c r="Q130" s="55" t="s">
        <v>208</v>
      </c>
      <c r="R130" s="55" t="s">
        <v>209</v>
      </c>
      <c r="S130" s="55" t="s">
        <v>689</v>
      </c>
      <c r="T130" s="55" t="s">
        <v>149</v>
      </c>
      <c r="U130" s="55" t="s">
        <v>211</v>
      </c>
      <c r="V130" s="55" t="s">
        <v>212</v>
      </c>
    </row>
    <row r="131" spans="1:22" s="34" customFormat="1" ht="90" customHeight="1">
      <c r="A131" s="55">
        <v>2</v>
      </c>
      <c r="B131" s="55" t="s">
        <v>764</v>
      </c>
      <c r="C131" s="56" t="s">
        <v>765</v>
      </c>
      <c r="D131" s="55" t="s">
        <v>605</v>
      </c>
      <c r="E131" s="55" t="s">
        <v>606</v>
      </c>
      <c r="F131" s="55" t="s">
        <v>766</v>
      </c>
      <c r="G131" s="55" t="s">
        <v>767</v>
      </c>
      <c r="H131" s="55" t="s">
        <v>768</v>
      </c>
      <c r="I131" s="55">
        <v>1270</v>
      </c>
      <c r="J131" s="55"/>
      <c r="K131" s="55"/>
      <c r="L131" s="55"/>
      <c r="M131" s="55">
        <v>16</v>
      </c>
      <c r="N131" s="55">
        <v>1270</v>
      </c>
      <c r="O131" s="55"/>
      <c r="P131" s="55"/>
      <c r="Q131" s="55" t="s">
        <v>769</v>
      </c>
      <c r="R131" s="55" t="s">
        <v>119</v>
      </c>
      <c r="S131" s="55" t="s">
        <v>770</v>
      </c>
      <c r="T131" s="55" t="s">
        <v>771</v>
      </c>
      <c r="U131" s="55" t="s">
        <v>771</v>
      </c>
      <c r="V131" s="55" t="s">
        <v>772</v>
      </c>
    </row>
    <row r="132" spans="1:22" s="34" customFormat="1" ht="90" customHeight="1">
      <c r="A132" s="55">
        <v>3</v>
      </c>
      <c r="B132" s="55" t="s">
        <v>773</v>
      </c>
      <c r="C132" s="56" t="s">
        <v>774</v>
      </c>
      <c r="D132" s="55" t="s">
        <v>605</v>
      </c>
      <c r="E132" s="55" t="s">
        <v>606</v>
      </c>
      <c r="F132" s="55" t="s">
        <v>775</v>
      </c>
      <c r="G132" s="55" t="s">
        <v>776</v>
      </c>
      <c r="H132" s="55" t="s">
        <v>768</v>
      </c>
      <c r="I132" s="55">
        <v>391</v>
      </c>
      <c r="J132" s="55"/>
      <c r="K132" s="55"/>
      <c r="L132" s="55"/>
      <c r="M132" s="55">
        <v>11</v>
      </c>
      <c r="N132" s="55">
        <v>391</v>
      </c>
      <c r="O132" s="55"/>
      <c r="P132" s="55"/>
      <c r="Q132" s="55" t="s">
        <v>438</v>
      </c>
      <c r="R132" s="55" t="s">
        <v>119</v>
      </c>
      <c r="S132" s="55" t="s">
        <v>777</v>
      </c>
      <c r="T132" s="55" t="s">
        <v>771</v>
      </c>
      <c r="U132" s="55" t="s">
        <v>771</v>
      </c>
      <c r="V132" s="55" t="s">
        <v>772</v>
      </c>
    </row>
    <row r="133" spans="1:22" s="34" customFormat="1" ht="87" customHeight="1">
      <c r="A133" s="55">
        <v>4</v>
      </c>
      <c r="B133" s="55" t="s">
        <v>778</v>
      </c>
      <c r="C133" s="165" t="s">
        <v>779</v>
      </c>
      <c r="D133" s="55" t="s">
        <v>605</v>
      </c>
      <c r="E133" s="55" t="s">
        <v>606</v>
      </c>
      <c r="F133" s="55" t="s">
        <v>235</v>
      </c>
      <c r="G133" s="55" t="s">
        <v>780</v>
      </c>
      <c r="H133" s="55"/>
      <c r="I133" s="55">
        <v>36.5</v>
      </c>
      <c r="J133" s="55"/>
      <c r="K133" s="55"/>
      <c r="L133" s="55"/>
      <c r="M133" s="55">
        <v>2</v>
      </c>
      <c r="N133" s="55">
        <v>36.5</v>
      </c>
      <c r="O133" s="55"/>
      <c r="P133" s="55"/>
      <c r="Q133" s="55" t="s">
        <v>781</v>
      </c>
      <c r="R133" s="55" t="s">
        <v>110</v>
      </c>
      <c r="S133" s="78" t="s">
        <v>782</v>
      </c>
      <c r="T133" s="55" t="s">
        <v>239</v>
      </c>
      <c r="U133" s="55" t="s">
        <v>239</v>
      </c>
      <c r="V133" s="55" t="s">
        <v>240</v>
      </c>
    </row>
    <row r="134" spans="1:22" s="34" customFormat="1" ht="75.75" customHeight="1">
      <c r="A134" s="55">
        <v>5</v>
      </c>
      <c r="B134" s="55" t="s">
        <v>783</v>
      </c>
      <c r="C134" s="165" t="s">
        <v>784</v>
      </c>
      <c r="D134" s="55" t="s">
        <v>605</v>
      </c>
      <c r="E134" s="55" t="s">
        <v>606</v>
      </c>
      <c r="F134" s="55" t="s">
        <v>785</v>
      </c>
      <c r="G134" s="55" t="s">
        <v>786</v>
      </c>
      <c r="H134" s="55"/>
      <c r="I134" s="55">
        <v>490</v>
      </c>
      <c r="J134" s="55"/>
      <c r="K134" s="55"/>
      <c r="L134" s="55"/>
      <c r="M134" s="55">
        <v>2</v>
      </c>
      <c r="N134" s="55">
        <v>391.131</v>
      </c>
      <c r="O134" s="55">
        <v>233</v>
      </c>
      <c r="P134" s="55">
        <v>914</v>
      </c>
      <c r="Q134" s="55" t="s">
        <v>787</v>
      </c>
      <c r="R134" s="55" t="s">
        <v>139</v>
      </c>
      <c r="S134" s="55" t="s">
        <v>788</v>
      </c>
      <c r="T134" s="55" t="s">
        <v>141</v>
      </c>
      <c r="U134" s="55" t="s">
        <v>211</v>
      </c>
      <c r="V134" s="55" t="s">
        <v>57</v>
      </c>
    </row>
    <row r="135" spans="1:22" s="34" customFormat="1" ht="88.5" customHeight="1">
      <c r="A135" s="55">
        <v>6</v>
      </c>
      <c r="B135" s="55" t="s">
        <v>789</v>
      </c>
      <c r="C135" s="56" t="s">
        <v>790</v>
      </c>
      <c r="D135" s="55" t="s">
        <v>605</v>
      </c>
      <c r="E135" s="55" t="s">
        <v>606</v>
      </c>
      <c r="F135" s="55" t="s">
        <v>791</v>
      </c>
      <c r="G135" s="55" t="s">
        <v>792</v>
      </c>
      <c r="H135" s="55"/>
      <c r="I135" s="60">
        <v>100</v>
      </c>
      <c r="J135" s="55"/>
      <c r="K135" s="55"/>
      <c r="L135" s="55"/>
      <c r="M135" s="55">
        <v>1</v>
      </c>
      <c r="N135" s="55">
        <v>100</v>
      </c>
      <c r="O135" s="55"/>
      <c r="P135" s="55"/>
      <c r="Q135" s="55" t="s">
        <v>254</v>
      </c>
      <c r="R135" s="55" t="s">
        <v>119</v>
      </c>
      <c r="S135" s="55" t="s">
        <v>793</v>
      </c>
      <c r="T135" s="55" t="s">
        <v>188</v>
      </c>
      <c r="U135" s="55" t="s">
        <v>248</v>
      </c>
      <c r="V135" s="55" t="s">
        <v>249</v>
      </c>
    </row>
    <row r="136" spans="1:22" s="34" customFormat="1" ht="96" customHeight="1">
      <c r="A136" s="55">
        <v>8</v>
      </c>
      <c r="B136" s="58" t="s">
        <v>794</v>
      </c>
      <c r="C136" s="56" t="s">
        <v>795</v>
      </c>
      <c r="D136" s="55" t="s">
        <v>605</v>
      </c>
      <c r="E136" s="55" t="s">
        <v>606</v>
      </c>
      <c r="F136" s="55" t="s">
        <v>796</v>
      </c>
      <c r="G136" s="58" t="s">
        <v>797</v>
      </c>
      <c r="H136" s="55"/>
      <c r="I136" s="58">
        <v>28</v>
      </c>
      <c r="J136" s="55"/>
      <c r="K136" s="55"/>
      <c r="L136" s="55"/>
      <c r="M136" s="55">
        <v>1</v>
      </c>
      <c r="N136" s="58">
        <v>28</v>
      </c>
      <c r="O136" s="55"/>
      <c r="P136" s="55"/>
      <c r="Q136" s="55" t="s">
        <v>697</v>
      </c>
      <c r="R136" s="55" t="s">
        <v>704</v>
      </c>
      <c r="S136" s="58" t="s">
        <v>798</v>
      </c>
      <c r="T136" s="55" t="s">
        <v>141</v>
      </c>
      <c r="U136" s="55" t="s">
        <v>248</v>
      </c>
      <c r="V136" s="55" t="s">
        <v>262</v>
      </c>
    </row>
    <row r="137" spans="1:22" s="34" customFormat="1" ht="70.5" customHeight="1">
      <c r="A137" s="55">
        <v>9</v>
      </c>
      <c r="B137" s="94" t="s">
        <v>799</v>
      </c>
      <c r="C137" s="168" t="s">
        <v>800</v>
      </c>
      <c r="D137" s="55" t="s">
        <v>605</v>
      </c>
      <c r="E137" s="55" t="s">
        <v>606</v>
      </c>
      <c r="F137" s="55" t="s">
        <v>416</v>
      </c>
      <c r="G137" s="94" t="s">
        <v>801</v>
      </c>
      <c r="H137" s="55"/>
      <c r="I137" s="94">
        <v>100</v>
      </c>
      <c r="J137" s="55"/>
      <c r="K137" s="55"/>
      <c r="L137" s="55"/>
      <c r="M137" s="55">
        <v>1</v>
      </c>
      <c r="N137" s="94">
        <v>100</v>
      </c>
      <c r="O137" s="55"/>
      <c r="P137" s="55"/>
      <c r="Q137" s="55" t="s">
        <v>216</v>
      </c>
      <c r="R137" s="55" t="s">
        <v>139</v>
      </c>
      <c r="S137" s="94" t="s">
        <v>802</v>
      </c>
      <c r="T137" s="55" t="s">
        <v>771</v>
      </c>
      <c r="U137" s="55" t="s">
        <v>196</v>
      </c>
      <c r="V137" s="55" t="s">
        <v>297</v>
      </c>
    </row>
    <row r="138" spans="1:22" s="34" customFormat="1" ht="69.75" customHeight="1">
      <c r="A138" s="55">
        <v>10</v>
      </c>
      <c r="B138" s="55" t="s">
        <v>803</v>
      </c>
      <c r="C138" s="168" t="s">
        <v>804</v>
      </c>
      <c r="D138" s="55" t="s">
        <v>605</v>
      </c>
      <c r="E138" s="55" t="s">
        <v>606</v>
      </c>
      <c r="F138" s="55" t="s">
        <v>805</v>
      </c>
      <c r="G138" s="60" t="s">
        <v>806</v>
      </c>
      <c r="H138" s="55"/>
      <c r="I138" s="60">
        <v>100</v>
      </c>
      <c r="J138" s="55"/>
      <c r="K138" s="55"/>
      <c r="L138" s="55"/>
      <c r="M138" s="55">
        <v>1</v>
      </c>
      <c r="N138" s="55">
        <v>100</v>
      </c>
      <c r="O138" s="55"/>
      <c r="P138" s="55"/>
      <c r="Q138" s="55" t="s">
        <v>317</v>
      </c>
      <c r="R138" s="55" t="s">
        <v>209</v>
      </c>
      <c r="S138" s="60" t="s">
        <v>807</v>
      </c>
      <c r="T138" s="55" t="s">
        <v>112</v>
      </c>
      <c r="U138" s="55" t="s">
        <v>196</v>
      </c>
      <c r="V138" s="55" t="s">
        <v>297</v>
      </c>
    </row>
    <row r="139" spans="1:22" s="34" customFormat="1" ht="48" customHeight="1">
      <c r="A139" s="55">
        <v>11</v>
      </c>
      <c r="B139" s="58" t="s">
        <v>808</v>
      </c>
      <c r="C139" s="56" t="s">
        <v>809</v>
      </c>
      <c r="D139" s="55" t="s">
        <v>605</v>
      </c>
      <c r="E139" s="55" t="s">
        <v>606</v>
      </c>
      <c r="F139" s="55" t="s">
        <v>810</v>
      </c>
      <c r="G139" s="58" t="s">
        <v>811</v>
      </c>
      <c r="H139" s="55"/>
      <c r="I139" s="69">
        <v>10</v>
      </c>
      <c r="J139" s="55"/>
      <c r="K139" s="55"/>
      <c r="L139" s="55"/>
      <c r="M139" s="55">
        <v>1</v>
      </c>
      <c r="N139" s="69">
        <v>10</v>
      </c>
      <c r="O139" s="55"/>
      <c r="P139" s="55"/>
      <c r="Q139" s="55" t="s">
        <v>812</v>
      </c>
      <c r="R139" s="55" t="s">
        <v>813</v>
      </c>
      <c r="S139" s="58" t="s">
        <v>814</v>
      </c>
      <c r="T139" s="55" t="s">
        <v>112</v>
      </c>
      <c r="U139" s="55" t="s">
        <v>248</v>
      </c>
      <c r="V139" s="55" t="s">
        <v>262</v>
      </c>
    </row>
    <row r="140" spans="1:22" s="36" customFormat="1" ht="30" customHeight="1">
      <c r="A140" s="47" t="s">
        <v>815</v>
      </c>
      <c r="B140" s="47" t="s">
        <v>816</v>
      </c>
      <c r="C140" s="47"/>
      <c r="D140" s="47"/>
      <c r="E140" s="47"/>
      <c r="F140" s="47"/>
      <c r="G140" s="47"/>
      <c r="H140" s="47"/>
      <c r="I140" s="47">
        <f aca="true" t="shared" si="9" ref="I140:P140">I141</f>
        <v>600</v>
      </c>
      <c r="J140" s="47">
        <f t="shared" si="9"/>
        <v>0</v>
      </c>
      <c r="K140" s="47">
        <f t="shared" si="9"/>
        <v>0</v>
      </c>
      <c r="L140" s="47">
        <f t="shared" si="9"/>
        <v>0</v>
      </c>
      <c r="M140" s="47">
        <f t="shared" si="9"/>
        <v>0</v>
      </c>
      <c r="N140" s="47">
        <f t="shared" si="9"/>
        <v>0</v>
      </c>
      <c r="O140" s="47">
        <f t="shared" si="9"/>
        <v>214</v>
      </c>
      <c r="P140" s="47">
        <f t="shared" si="9"/>
        <v>770</v>
      </c>
      <c r="Q140" s="55"/>
      <c r="R140" s="55"/>
      <c r="S140" s="47"/>
      <c r="T140" s="47"/>
      <c r="U140" s="47"/>
      <c r="V140" s="47"/>
    </row>
    <row r="141" spans="1:22" s="34" customFormat="1" ht="90.75" customHeight="1">
      <c r="A141" s="47">
        <v>1</v>
      </c>
      <c r="B141" s="55" t="s">
        <v>817</v>
      </c>
      <c r="C141" s="56" t="s">
        <v>818</v>
      </c>
      <c r="D141" s="55" t="s">
        <v>605</v>
      </c>
      <c r="E141" s="55" t="s">
        <v>606</v>
      </c>
      <c r="F141" s="55" t="s">
        <v>819</v>
      </c>
      <c r="G141" s="55" t="s">
        <v>820</v>
      </c>
      <c r="H141" s="55" t="s">
        <v>821</v>
      </c>
      <c r="I141" s="60">
        <v>600</v>
      </c>
      <c r="J141" s="55">
        <v>0</v>
      </c>
      <c r="K141" s="55">
        <v>0</v>
      </c>
      <c r="L141" s="55">
        <v>0</v>
      </c>
      <c r="M141" s="55"/>
      <c r="N141" s="55"/>
      <c r="O141" s="55">
        <v>214</v>
      </c>
      <c r="P141" s="55">
        <v>770</v>
      </c>
      <c r="Q141" s="55" t="s">
        <v>822</v>
      </c>
      <c r="R141" s="55" t="s">
        <v>119</v>
      </c>
      <c r="S141" s="55" t="s">
        <v>823</v>
      </c>
      <c r="T141" s="55" t="s">
        <v>824</v>
      </c>
      <c r="U141" s="55" t="s">
        <v>824</v>
      </c>
      <c r="V141" s="55" t="s">
        <v>825</v>
      </c>
    </row>
    <row r="142" spans="1:22" s="36" customFormat="1" ht="22.5" customHeight="1">
      <c r="A142" s="47" t="s">
        <v>826</v>
      </c>
      <c r="B142" s="47" t="s">
        <v>827</v>
      </c>
      <c r="C142" s="47"/>
      <c r="D142" s="47"/>
      <c r="E142" s="47"/>
      <c r="F142" s="47"/>
      <c r="G142" s="47"/>
      <c r="H142" s="47"/>
      <c r="I142" s="47"/>
      <c r="J142" s="47"/>
      <c r="K142" s="47"/>
      <c r="L142" s="47"/>
      <c r="M142" s="47"/>
      <c r="N142" s="47"/>
      <c r="O142" s="47">
        <f>O65+O66</f>
        <v>0</v>
      </c>
      <c r="P142" s="47">
        <f>P65+P66</f>
        <v>0</v>
      </c>
      <c r="Q142" s="55"/>
      <c r="R142" s="55"/>
      <c r="S142" s="47"/>
      <c r="T142" s="47"/>
      <c r="U142" s="47"/>
      <c r="V142" s="47"/>
    </row>
    <row r="143" spans="1:22" s="36" customFormat="1" ht="27" customHeight="1">
      <c r="A143" s="47" t="s">
        <v>828</v>
      </c>
      <c r="B143" s="47" t="s">
        <v>829</v>
      </c>
      <c r="C143" s="47"/>
      <c r="D143" s="47"/>
      <c r="E143" s="47"/>
      <c r="F143" s="47"/>
      <c r="G143" s="47"/>
      <c r="H143" s="47"/>
      <c r="I143" s="47">
        <f aca="true" t="shared" si="10" ref="I143:P143">SUM(I144:I159)</f>
        <v>3037.552</v>
      </c>
      <c r="J143" s="47"/>
      <c r="K143" s="47"/>
      <c r="L143" s="47"/>
      <c r="M143" s="47">
        <f t="shared" si="10"/>
        <v>73</v>
      </c>
      <c r="N143" s="47">
        <f t="shared" si="10"/>
        <v>400</v>
      </c>
      <c r="O143" s="47">
        <f t="shared" si="10"/>
        <v>16812</v>
      </c>
      <c r="P143" s="47">
        <f t="shared" si="10"/>
        <v>17093</v>
      </c>
      <c r="Q143" s="55"/>
      <c r="R143" s="55"/>
      <c r="S143" s="47"/>
      <c r="T143" s="47"/>
      <c r="U143" s="47"/>
      <c r="V143" s="55"/>
    </row>
    <row r="144" spans="1:22" s="34" customFormat="1" ht="60" customHeight="1">
      <c r="A144" s="55">
        <v>1</v>
      </c>
      <c r="B144" s="55" t="s">
        <v>830</v>
      </c>
      <c r="C144" s="59" t="s">
        <v>831</v>
      </c>
      <c r="D144" s="55" t="s">
        <v>605</v>
      </c>
      <c r="E144" s="55"/>
      <c r="F144" s="55" t="s">
        <v>321</v>
      </c>
      <c r="G144" s="55" t="s">
        <v>832</v>
      </c>
      <c r="H144" s="55" t="s">
        <v>833</v>
      </c>
      <c r="I144" s="102">
        <v>192</v>
      </c>
      <c r="J144" s="55"/>
      <c r="K144" s="55"/>
      <c r="L144" s="55"/>
      <c r="M144" s="55"/>
      <c r="N144" s="55"/>
      <c r="O144" s="55">
        <v>400</v>
      </c>
      <c r="P144" s="55">
        <v>400</v>
      </c>
      <c r="Q144" s="55" t="s">
        <v>834</v>
      </c>
      <c r="R144" s="55" t="s">
        <v>835</v>
      </c>
      <c r="S144" s="55" t="s">
        <v>836</v>
      </c>
      <c r="T144" s="55" t="s">
        <v>837</v>
      </c>
      <c r="U144" s="55" t="s">
        <v>196</v>
      </c>
      <c r="V144" s="55" t="s">
        <v>330</v>
      </c>
    </row>
    <row r="145" spans="1:22" s="34" customFormat="1" ht="60" customHeight="1">
      <c r="A145" s="55">
        <v>2</v>
      </c>
      <c r="B145" s="55" t="s">
        <v>838</v>
      </c>
      <c r="C145" s="56" t="s">
        <v>839</v>
      </c>
      <c r="D145" s="60" t="s">
        <v>605</v>
      </c>
      <c r="E145" s="55"/>
      <c r="F145" s="55" t="s">
        <v>321</v>
      </c>
      <c r="G145" s="55" t="s">
        <v>840</v>
      </c>
      <c r="H145" s="55" t="s">
        <v>833</v>
      </c>
      <c r="I145" s="102">
        <v>64</v>
      </c>
      <c r="J145" s="55"/>
      <c r="K145" s="55"/>
      <c r="L145" s="55"/>
      <c r="M145" s="55"/>
      <c r="N145" s="55"/>
      <c r="O145" s="55">
        <v>400</v>
      </c>
      <c r="P145" s="55">
        <v>400</v>
      </c>
      <c r="Q145" s="55">
        <v>20230725</v>
      </c>
      <c r="R145" s="55">
        <v>20231031</v>
      </c>
      <c r="S145" s="55" t="s">
        <v>841</v>
      </c>
      <c r="T145" s="55" t="s">
        <v>837</v>
      </c>
      <c r="U145" s="55" t="s">
        <v>196</v>
      </c>
      <c r="V145" s="55" t="s">
        <v>341</v>
      </c>
    </row>
    <row r="146" spans="1:22" s="37" customFormat="1" ht="75" customHeight="1">
      <c r="A146" s="55">
        <v>3</v>
      </c>
      <c r="B146" s="60" t="s">
        <v>842</v>
      </c>
      <c r="C146" s="62" t="s">
        <v>843</v>
      </c>
      <c r="D146" s="60" t="s">
        <v>605</v>
      </c>
      <c r="E146" s="60"/>
      <c r="F146" s="55" t="s">
        <v>321</v>
      </c>
      <c r="G146" s="60" t="s">
        <v>844</v>
      </c>
      <c r="H146" s="60" t="s">
        <v>845</v>
      </c>
      <c r="I146" s="103">
        <v>163.7</v>
      </c>
      <c r="J146" s="60"/>
      <c r="K146" s="60"/>
      <c r="L146" s="60"/>
      <c r="M146" s="60"/>
      <c r="N146" s="60"/>
      <c r="O146" s="60">
        <v>2046</v>
      </c>
      <c r="P146" s="60">
        <v>2046</v>
      </c>
      <c r="Q146" s="55" t="s">
        <v>323</v>
      </c>
      <c r="R146" s="55" t="s">
        <v>180</v>
      </c>
      <c r="S146" s="60" t="s">
        <v>846</v>
      </c>
      <c r="T146" s="60" t="s">
        <v>837</v>
      </c>
      <c r="U146" s="55" t="s">
        <v>196</v>
      </c>
      <c r="V146" s="55" t="s">
        <v>297</v>
      </c>
    </row>
    <row r="147" spans="1:22" s="34" customFormat="1" ht="61.5" customHeight="1">
      <c r="A147" s="55">
        <v>4</v>
      </c>
      <c r="B147" s="55" t="s">
        <v>847</v>
      </c>
      <c r="C147" s="59" t="s">
        <v>848</v>
      </c>
      <c r="D147" s="55" t="s">
        <v>605</v>
      </c>
      <c r="E147" s="55"/>
      <c r="F147" s="55" t="s">
        <v>321</v>
      </c>
      <c r="G147" s="55" t="s">
        <v>849</v>
      </c>
      <c r="H147" s="55" t="s">
        <v>845</v>
      </c>
      <c r="I147" s="55">
        <v>322.06</v>
      </c>
      <c r="J147" s="55"/>
      <c r="K147" s="55"/>
      <c r="L147" s="55"/>
      <c r="M147" s="55"/>
      <c r="N147" s="55"/>
      <c r="O147" s="55">
        <v>4026</v>
      </c>
      <c r="P147" s="55">
        <v>4026</v>
      </c>
      <c r="Q147" s="55" t="s">
        <v>295</v>
      </c>
      <c r="R147" s="55" t="s">
        <v>110</v>
      </c>
      <c r="S147" s="55" t="s">
        <v>850</v>
      </c>
      <c r="T147" s="55" t="s">
        <v>837</v>
      </c>
      <c r="U147" s="55" t="s">
        <v>196</v>
      </c>
      <c r="V147" s="55" t="s">
        <v>330</v>
      </c>
    </row>
    <row r="148" spans="1:22" s="34" customFormat="1" ht="69.75" customHeight="1">
      <c r="A148" s="55">
        <v>5</v>
      </c>
      <c r="B148" s="55" t="s">
        <v>851</v>
      </c>
      <c r="C148" s="164" t="s">
        <v>852</v>
      </c>
      <c r="D148" s="55" t="s">
        <v>605</v>
      </c>
      <c r="E148" s="55"/>
      <c r="F148" s="55" t="s">
        <v>853</v>
      </c>
      <c r="G148" s="57" t="s">
        <v>854</v>
      </c>
      <c r="H148" s="55"/>
      <c r="I148" s="55">
        <v>100</v>
      </c>
      <c r="J148" s="55"/>
      <c r="K148" s="55"/>
      <c r="L148" s="55"/>
      <c r="M148" s="55"/>
      <c r="N148" s="55"/>
      <c r="O148" s="55">
        <v>110</v>
      </c>
      <c r="P148" s="55">
        <v>120</v>
      </c>
      <c r="Q148" s="55" t="s">
        <v>216</v>
      </c>
      <c r="R148" s="55" t="s">
        <v>139</v>
      </c>
      <c r="S148" s="55" t="s">
        <v>855</v>
      </c>
      <c r="T148" s="55" t="s">
        <v>856</v>
      </c>
      <c r="U148" s="55" t="s">
        <v>196</v>
      </c>
      <c r="V148" s="55" t="s">
        <v>297</v>
      </c>
    </row>
    <row r="149" spans="1:22" s="34" customFormat="1" ht="72" customHeight="1">
      <c r="A149" s="55">
        <v>6</v>
      </c>
      <c r="B149" s="55" t="s">
        <v>857</v>
      </c>
      <c r="C149" s="59" t="s">
        <v>858</v>
      </c>
      <c r="D149" s="55" t="s">
        <v>605</v>
      </c>
      <c r="E149" s="55"/>
      <c r="F149" s="55" t="s">
        <v>321</v>
      </c>
      <c r="G149" s="55" t="s">
        <v>859</v>
      </c>
      <c r="H149" s="55"/>
      <c r="I149" s="60">
        <v>100</v>
      </c>
      <c r="J149" s="55"/>
      <c r="K149" s="55"/>
      <c r="L149" s="55"/>
      <c r="M149" s="55"/>
      <c r="N149" s="55"/>
      <c r="O149" s="55">
        <v>245</v>
      </c>
      <c r="P149" s="55">
        <v>300</v>
      </c>
      <c r="Q149" s="55" t="s">
        <v>216</v>
      </c>
      <c r="R149" s="55" t="s">
        <v>209</v>
      </c>
      <c r="S149" s="55" t="s">
        <v>860</v>
      </c>
      <c r="T149" s="55" t="s">
        <v>856</v>
      </c>
      <c r="U149" s="55" t="s">
        <v>196</v>
      </c>
      <c r="V149" s="55" t="s">
        <v>297</v>
      </c>
    </row>
    <row r="150" spans="1:22" s="34" customFormat="1" ht="72" customHeight="1">
      <c r="A150" s="55">
        <v>8</v>
      </c>
      <c r="B150" s="55" t="s">
        <v>861</v>
      </c>
      <c r="C150" s="56" t="s">
        <v>862</v>
      </c>
      <c r="D150" s="55" t="s">
        <v>605</v>
      </c>
      <c r="E150" s="55"/>
      <c r="F150" s="55" t="s">
        <v>321</v>
      </c>
      <c r="G150" s="55" t="s">
        <v>863</v>
      </c>
      <c r="H150" s="55"/>
      <c r="I150" s="71">
        <v>75</v>
      </c>
      <c r="J150" s="55"/>
      <c r="K150" s="55"/>
      <c r="L150" s="55"/>
      <c r="M150" s="55"/>
      <c r="N150" s="55"/>
      <c r="O150" s="55">
        <v>75</v>
      </c>
      <c r="P150" s="55">
        <v>291</v>
      </c>
      <c r="Q150" s="55" t="s">
        <v>109</v>
      </c>
      <c r="R150" s="55" t="s">
        <v>139</v>
      </c>
      <c r="S150" s="60" t="s">
        <v>864</v>
      </c>
      <c r="T150" s="55" t="s">
        <v>196</v>
      </c>
      <c r="U150" s="55" t="s">
        <v>196</v>
      </c>
      <c r="V150" s="55" t="s">
        <v>197</v>
      </c>
    </row>
    <row r="151" spans="1:22" s="34" customFormat="1" ht="72" customHeight="1">
      <c r="A151" s="55">
        <v>9</v>
      </c>
      <c r="B151" s="55" t="s">
        <v>865</v>
      </c>
      <c r="C151" s="56" t="s">
        <v>866</v>
      </c>
      <c r="D151" s="55" t="s">
        <v>605</v>
      </c>
      <c r="E151" s="55"/>
      <c r="F151" s="55" t="s">
        <v>867</v>
      </c>
      <c r="G151" s="55" t="s">
        <v>868</v>
      </c>
      <c r="H151" s="55"/>
      <c r="I151" s="55">
        <v>197.412</v>
      </c>
      <c r="J151" s="55"/>
      <c r="K151" s="55"/>
      <c r="L151" s="55"/>
      <c r="M151" s="55"/>
      <c r="N151" s="55"/>
      <c r="O151" s="55">
        <v>1410</v>
      </c>
      <c r="P151" s="55">
        <v>1410</v>
      </c>
      <c r="Q151" s="55" t="s">
        <v>154</v>
      </c>
      <c r="R151" s="55" t="s">
        <v>139</v>
      </c>
      <c r="S151" s="55" t="s">
        <v>869</v>
      </c>
      <c r="T151" s="55" t="s">
        <v>196</v>
      </c>
      <c r="U151" s="55" t="s">
        <v>196</v>
      </c>
      <c r="V151" s="55" t="s">
        <v>197</v>
      </c>
    </row>
    <row r="152" spans="1:22" s="34" customFormat="1" ht="93.75" customHeight="1">
      <c r="A152" s="55">
        <v>10</v>
      </c>
      <c r="B152" s="55" t="s">
        <v>870</v>
      </c>
      <c r="C152" s="56" t="s">
        <v>871</v>
      </c>
      <c r="D152" s="55" t="s">
        <v>605</v>
      </c>
      <c r="E152" s="55"/>
      <c r="F152" s="55" t="s">
        <v>872</v>
      </c>
      <c r="G152" s="55" t="s">
        <v>873</v>
      </c>
      <c r="H152" s="55"/>
      <c r="I152" s="104">
        <v>405.228</v>
      </c>
      <c r="J152" s="55"/>
      <c r="K152" s="55"/>
      <c r="L152" s="55"/>
      <c r="M152" s="55"/>
      <c r="N152" s="55"/>
      <c r="O152" s="55">
        <v>2882</v>
      </c>
      <c r="P152" s="55">
        <v>2882</v>
      </c>
      <c r="Q152" s="55" t="s">
        <v>874</v>
      </c>
      <c r="R152" s="55" t="s">
        <v>366</v>
      </c>
      <c r="S152" s="55" t="s">
        <v>875</v>
      </c>
      <c r="T152" s="55" t="s">
        <v>196</v>
      </c>
      <c r="U152" s="55" t="s">
        <v>196</v>
      </c>
      <c r="V152" s="55" t="s">
        <v>341</v>
      </c>
    </row>
    <row r="153" spans="1:22" s="34" customFormat="1" ht="174" customHeight="1">
      <c r="A153" s="55">
        <v>11</v>
      </c>
      <c r="B153" s="55" t="s">
        <v>876</v>
      </c>
      <c r="C153" s="59" t="s">
        <v>877</v>
      </c>
      <c r="D153" s="55" t="s">
        <v>605</v>
      </c>
      <c r="E153" s="55"/>
      <c r="F153" s="55" t="s">
        <v>321</v>
      </c>
      <c r="G153" s="98" t="s">
        <v>878</v>
      </c>
      <c r="H153" s="55" t="s">
        <v>879</v>
      </c>
      <c r="I153" s="55">
        <v>450</v>
      </c>
      <c r="J153" s="55"/>
      <c r="K153" s="55"/>
      <c r="L153" s="55"/>
      <c r="M153" s="55"/>
      <c r="N153" s="55"/>
      <c r="O153" s="55">
        <v>2618</v>
      </c>
      <c r="P153" s="55">
        <v>2618</v>
      </c>
      <c r="Q153" s="55" t="s">
        <v>216</v>
      </c>
      <c r="R153" s="55" t="s">
        <v>835</v>
      </c>
      <c r="S153" s="98" t="s">
        <v>880</v>
      </c>
      <c r="T153" s="81" t="s">
        <v>196</v>
      </c>
      <c r="U153" s="55" t="s">
        <v>196</v>
      </c>
      <c r="V153" s="55" t="s">
        <v>297</v>
      </c>
    </row>
    <row r="154" spans="1:22" s="34" customFormat="1" ht="174" customHeight="1">
      <c r="A154" s="55">
        <v>12</v>
      </c>
      <c r="B154" s="55" t="s">
        <v>881</v>
      </c>
      <c r="C154" s="56" t="s">
        <v>882</v>
      </c>
      <c r="D154" s="55" t="s">
        <v>605</v>
      </c>
      <c r="E154" s="81"/>
      <c r="F154" s="55" t="s">
        <v>321</v>
      </c>
      <c r="G154" s="98" t="s">
        <v>883</v>
      </c>
      <c r="H154" s="55" t="s">
        <v>879</v>
      </c>
      <c r="I154" s="80">
        <v>380</v>
      </c>
      <c r="J154" s="81"/>
      <c r="K154" s="81"/>
      <c r="L154" s="81"/>
      <c r="M154" s="81"/>
      <c r="N154" s="81"/>
      <c r="O154" s="81">
        <v>2600</v>
      </c>
      <c r="P154" s="81">
        <v>2600</v>
      </c>
      <c r="Q154" s="55" t="s">
        <v>230</v>
      </c>
      <c r="R154" s="55" t="s">
        <v>110</v>
      </c>
      <c r="S154" s="98" t="s">
        <v>880</v>
      </c>
      <c r="T154" s="81" t="s">
        <v>196</v>
      </c>
      <c r="U154" s="55" t="s">
        <v>196</v>
      </c>
      <c r="V154" s="55" t="s">
        <v>341</v>
      </c>
    </row>
    <row r="155" spans="1:22" s="34" customFormat="1" ht="54" customHeight="1">
      <c r="A155" s="55">
        <v>13</v>
      </c>
      <c r="B155" s="55" t="s">
        <v>884</v>
      </c>
      <c r="C155" s="59" t="s">
        <v>885</v>
      </c>
      <c r="D155" s="55" t="s">
        <v>605</v>
      </c>
      <c r="E155" s="55"/>
      <c r="F155" s="55" t="s">
        <v>321</v>
      </c>
      <c r="G155" s="60" t="s">
        <v>886</v>
      </c>
      <c r="H155" s="55"/>
      <c r="I155" s="102">
        <v>400</v>
      </c>
      <c r="J155" s="55"/>
      <c r="K155" s="55"/>
      <c r="L155" s="55"/>
      <c r="M155" s="55">
        <v>73</v>
      </c>
      <c r="N155" s="55">
        <v>400</v>
      </c>
      <c r="O155" s="55"/>
      <c r="P155" s="55"/>
      <c r="Q155" s="55" t="s">
        <v>254</v>
      </c>
      <c r="R155" s="55" t="s">
        <v>180</v>
      </c>
      <c r="S155" s="55" t="s">
        <v>887</v>
      </c>
      <c r="T155" s="55" t="s">
        <v>888</v>
      </c>
      <c r="U155" s="55" t="s">
        <v>196</v>
      </c>
      <c r="V155" s="55" t="s">
        <v>330</v>
      </c>
    </row>
    <row r="156" spans="1:22" s="34" customFormat="1" ht="72" customHeight="1">
      <c r="A156" s="55">
        <v>14</v>
      </c>
      <c r="B156" s="81" t="s">
        <v>889</v>
      </c>
      <c r="C156" s="59" t="s">
        <v>890</v>
      </c>
      <c r="D156" s="55" t="s">
        <v>605</v>
      </c>
      <c r="E156" s="81"/>
      <c r="F156" s="55"/>
      <c r="G156" s="55" t="s">
        <v>891</v>
      </c>
      <c r="H156" s="81"/>
      <c r="I156" s="62">
        <v>85.98</v>
      </c>
      <c r="J156" s="81"/>
      <c r="K156" s="81"/>
      <c r="L156" s="81"/>
      <c r="M156" s="81"/>
      <c r="N156" s="81"/>
      <c r="O156" s="81"/>
      <c r="P156" s="81"/>
      <c r="Q156" s="55" t="s">
        <v>834</v>
      </c>
      <c r="R156" s="55" t="s">
        <v>209</v>
      </c>
      <c r="S156" s="81" t="s">
        <v>892</v>
      </c>
      <c r="T156" s="81" t="s">
        <v>196</v>
      </c>
      <c r="U156" s="55" t="s">
        <v>196</v>
      </c>
      <c r="V156" s="55" t="s">
        <v>297</v>
      </c>
    </row>
    <row r="157" spans="1:22" s="34" customFormat="1" ht="81" customHeight="1">
      <c r="A157" s="55">
        <v>15</v>
      </c>
      <c r="B157" s="55" t="s">
        <v>893</v>
      </c>
      <c r="C157" s="56" t="s">
        <v>894</v>
      </c>
      <c r="D157" s="55" t="s">
        <v>605</v>
      </c>
      <c r="E157" s="81"/>
      <c r="F157" s="55"/>
      <c r="G157" s="55" t="s">
        <v>895</v>
      </c>
      <c r="H157" s="81"/>
      <c r="I157" s="62">
        <v>4.46</v>
      </c>
      <c r="J157" s="81"/>
      <c r="K157" s="81"/>
      <c r="L157" s="81"/>
      <c r="M157" s="81"/>
      <c r="N157" s="81"/>
      <c r="O157" s="81"/>
      <c r="P157" s="81"/>
      <c r="Q157" s="55" t="s">
        <v>109</v>
      </c>
      <c r="R157" s="55" t="s">
        <v>289</v>
      </c>
      <c r="S157" s="81" t="s">
        <v>892</v>
      </c>
      <c r="T157" s="81" t="s">
        <v>196</v>
      </c>
      <c r="U157" s="55" t="s">
        <v>196</v>
      </c>
      <c r="V157" s="55" t="s">
        <v>197</v>
      </c>
    </row>
    <row r="158" spans="1:22" s="34" customFormat="1" ht="81" customHeight="1">
      <c r="A158" s="55">
        <v>16</v>
      </c>
      <c r="B158" s="55" t="s">
        <v>896</v>
      </c>
      <c r="C158" s="56" t="s">
        <v>897</v>
      </c>
      <c r="D158" s="55" t="s">
        <v>605</v>
      </c>
      <c r="E158" s="81"/>
      <c r="F158" s="55"/>
      <c r="G158" s="55" t="s">
        <v>898</v>
      </c>
      <c r="H158" s="81"/>
      <c r="I158" s="62">
        <v>10.772</v>
      </c>
      <c r="J158" s="81"/>
      <c r="K158" s="81"/>
      <c r="L158" s="81"/>
      <c r="M158" s="81"/>
      <c r="N158" s="81"/>
      <c r="O158" s="81"/>
      <c r="P158" s="81"/>
      <c r="Q158" s="55" t="s">
        <v>899</v>
      </c>
      <c r="R158" s="55" t="s">
        <v>139</v>
      </c>
      <c r="S158" s="81" t="s">
        <v>892</v>
      </c>
      <c r="T158" s="81" t="s">
        <v>196</v>
      </c>
      <c r="U158" s="55" t="s">
        <v>196</v>
      </c>
      <c r="V158" s="55" t="s">
        <v>341</v>
      </c>
    </row>
    <row r="159" spans="1:22" s="34" customFormat="1" ht="81" customHeight="1">
      <c r="A159" s="55">
        <v>17</v>
      </c>
      <c r="B159" s="81" t="s">
        <v>900</v>
      </c>
      <c r="C159" s="59" t="s">
        <v>901</v>
      </c>
      <c r="D159" s="55" t="s">
        <v>605</v>
      </c>
      <c r="E159" s="81"/>
      <c r="F159" s="55"/>
      <c r="G159" s="55" t="s">
        <v>902</v>
      </c>
      <c r="H159" s="81"/>
      <c r="I159" s="62">
        <v>86.94</v>
      </c>
      <c r="J159" s="81"/>
      <c r="K159" s="81"/>
      <c r="L159" s="81"/>
      <c r="M159" s="81"/>
      <c r="N159" s="81"/>
      <c r="O159" s="81"/>
      <c r="P159" s="81"/>
      <c r="Q159" s="55" t="s">
        <v>312</v>
      </c>
      <c r="R159" s="55" t="s">
        <v>139</v>
      </c>
      <c r="S159" s="81" t="s">
        <v>892</v>
      </c>
      <c r="T159" s="81" t="s">
        <v>196</v>
      </c>
      <c r="U159" s="55" t="s">
        <v>196</v>
      </c>
      <c r="V159" s="55" t="s">
        <v>330</v>
      </c>
    </row>
    <row r="160" spans="1:22" s="30" customFormat="1" ht="25.5" customHeight="1">
      <c r="A160" s="99" t="s">
        <v>903</v>
      </c>
      <c r="B160" s="100"/>
      <c r="C160" s="100"/>
      <c r="D160" s="100"/>
      <c r="E160" s="100"/>
      <c r="F160" s="100"/>
      <c r="G160" s="100"/>
      <c r="H160" s="100"/>
      <c r="I160" s="100"/>
      <c r="J160" s="100"/>
      <c r="K160" s="100"/>
      <c r="L160" s="100"/>
      <c r="M160" s="100"/>
      <c r="N160" s="100"/>
      <c r="O160" s="100"/>
      <c r="P160" s="100"/>
      <c r="Q160" s="100"/>
      <c r="R160" s="100"/>
      <c r="S160" s="100"/>
      <c r="T160" s="100"/>
      <c r="U160" s="100"/>
      <c r="V160" s="100"/>
    </row>
    <row r="161" spans="1:22" s="30" customFormat="1" ht="24" customHeight="1">
      <c r="A161" s="99" t="s">
        <v>904</v>
      </c>
      <c r="B161" s="100"/>
      <c r="C161" s="100"/>
      <c r="D161" s="100"/>
      <c r="E161" s="100"/>
      <c r="F161" s="100"/>
      <c r="G161" s="100"/>
      <c r="H161" s="100"/>
      <c r="I161" s="100"/>
      <c r="J161" s="100"/>
      <c r="K161" s="100"/>
      <c r="L161" s="100"/>
      <c r="M161" s="100"/>
      <c r="N161" s="100"/>
      <c r="O161" s="100"/>
      <c r="P161" s="100"/>
      <c r="Q161" s="100"/>
      <c r="R161" s="100"/>
      <c r="S161" s="100"/>
      <c r="T161" s="100"/>
      <c r="U161" s="100"/>
      <c r="V161" s="100"/>
    </row>
    <row r="163" ht="14.25">
      <c r="C163" s="101"/>
    </row>
  </sheetData>
  <sheetProtection/>
  <autoFilter ref="A6:V161"/>
  <mergeCells count="29">
    <mergeCell ref="A1:B1"/>
    <mergeCell ref="A2:V2"/>
    <mergeCell ref="A3:B3"/>
    <mergeCell ref="M3:N3"/>
    <mergeCell ref="I4:L4"/>
    <mergeCell ref="M4:P4"/>
    <mergeCell ref="Q4:R4"/>
    <mergeCell ref="M5:N5"/>
    <mergeCell ref="O5:P5"/>
    <mergeCell ref="A160:V160"/>
    <mergeCell ref="A161:V161"/>
    <mergeCell ref="A4:A6"/>
    <mergeCell ref="B4:B6"/>
    <mergeCell ref="C4:C6"/>
    <mergeCell ref="D4:D6"/>
    <mergeCell ref="E4:E6"/>
    <mergeCell ref="F4:F6"/>
    <mergeCell ref="G4:G6"/>
    <mergeCell ref="H4:H6"/>
    <mergeCell ref="I5:I6"/>
    <mergeCell ref="J5:J6"/>
    <mergeCell ref="K5:K6"/>
    <mergeCell ref="L5:L6"/>
    <mergeCell ref="Q5:Q6"/>
    <mergeCell ref="R5:R6"/>
    <mergeCell ref="S4:S6"/>
    <mergeCell ref="T4:T6"/>
    <mergeCell ref="U4:U6"/>
    <mergeCell ref="V4:V6"/>
  </mergeCells>
  <dataValidations count="4">
    <dataValidation type="list" allowBlank="1" showInputMessage="1" showErrorMessage="1" sqref="D9 D21 D22 D27 D30 D53 D54 D55 D56 D57 D58 D65 D66 D67 D68 D69 D70 D71 D72 D73 D74 D75 D76 D77 D79 D80 D82 D85 D86 D87 D88 D89 D90 D97 D98 D113 D118 D119 D125 D126 D127 D128 D130 D133 D134 D150 D151 D152 D10:D20 D28:D29 D91:D92 D93:D94 D99:D100 D101:D112 D116:D117 D131:D132 D136:D138 D148:D149">
      <formula1>"是,否"</formula1>
    </dataValidation>
    <dataValidation type="custom" allowBlank="1" showInputMessage="1" showErrorMessage="1" sqref="D8 E8 D78 E78 D84 E84 E91 D95 E95 D115 E115 D121 E121 D122 E122 D129 E129 D140 E140 D142 E142 D143 E143 E144 E145 E146 E147 E153 E154 E155 E156 E159 E157:E158">
      <formula1>"是、否"</formula1>
    </dataValidation>
    <dataValidation type="list" allowBlank="1" showInputMessage="1" showErrorMessage="1" sqref="E9 E10 E11 E12 E13 E14 E15 E16 E17 E18 E19 E20 E21 E22 E23 E24 E27 E30 E31 E32 E33 E36 E37 E38 E39 E40 E41 E42 E43 E44 E45 E46 E47 E48 E49 E50 E51 E52 E53 E54 E55 E56 E57 E58 E59 E60 E61 E62 E63 E64 E65 E66 E67 E68 E69 E70 E71 E72 E73 E74 E75 E76 E77 E79 E80 E81 E82 E83 E85 E86 E87 E88 E89 E90 E92 E93 E94 E96 E97 E98 E113 E114 E116 E117 E118 E119 E120 E123 E124 E125 E126 E127 E128 E130 E133 E134 E135 E136 E137 E138">
      <formula1>"产业发展,基础设施建设"</formula1>
    </dataValidation>
    <dataValidation type="list" allowBlank="1" showInputMessage="1" showErrorMessage="1" sqref="E139 E141 E150 E151 E152 E25:E26 E28:E29 E34:E35 E99:E100 E101:E112 E131:E132 E148:E149">
      <formula1>"产业发展,基础设施建设"</formula1>
    </dataValidation>
  </dataValidations>
  <printOptions/>
  <pageMargins left="0.39" right="0.28" top="0.51" bottom="0.51" header="0.35" footer="0.31"/>
  <pageSetup fitToHeight="0" fitToWidth="1" horizontalDpi="600" verticalDpi="600" orientation="landscape" paperSize="8" scale="62"/>
  <headerFooter>
    <oddFooter>&amp;C总&amp;N页    第&amp;P页</oddFooter>
  </headerFooter>
</worksheet>
</file>

<file path=xl/worksheets/sheet4.xml><?xml version="1.0" encoding="utf-8"?>
<worksheet xmlns="http://schemas.openxmlformats.org/spreadsheetml/2006/main" xmlns:r="http://schemas.openxmlformats.org/officeDocument/2006/relationships">
  <dimension ref="A1:IV35"/>
  <sheetViews>
    <sheetView zoomScale="115" zoomScaleNormal="115" zoomScaleSheetLayoutView="100" workbookViewId="0" topLeftCell="A12">
      <selection activeCell="C30" sqref="C30"/>
    </sheetView>
  </sheetViews>
  <sheetFormatPr defaultColWidth="9.00390625" defaultRowHeight="14.25"/>
  <cols>
    <col min="1" max="1" width="7.375" style="6" customWidth="1"/>
    <col min="2" max="2" width="25.25390625" style="1" customWidth="1"/>
    <col min="3" max="3" width="33.00390625" style="1" customWidth="1"/>
    <col min="4" max="4" width="14.50390625" style="1" customWidth="1"/>
    <col min="5" max="241" width="9.00390625" style="5" customWidth="1"/>
  </cols>
  <sheetData>
    <row r="1" spans="1:2" s="1" customFormat="1" ht="14.25">
      <c r="A1" s="7" t="s">
        <v>905</v>
      </c>
      <c r="B1" s="7"/>
    </row>
    <row r="2" spans="1:4" s="2" customFormat="1" ht="30.75" customHeight="1">
      <c r="A2" s="8" t="s">
        <v>906</v>
      </c>
      <c r="B2" s="8"/>
      <c r="C2" s="8"/>
      <c r="D2" s="8"/>
    </row>
    <row r="3" spans="1:3" s="3" customFormat="1" ht="9.75" customHeight="1">
      <c r="A3" s="9"/>
      <c r="B3" s="10"/>
      <c r="C3" s="11"/>
    </row>
    <row r="4" spans="1:4" s="3" customFormat="1" ht="28.5" customHeight="1">
      <c r="A4" s="12" t="s">
        <v>27</v>
      </c>
      <c r="B4" s="12" t="s">
        <v>907</v>
      </c>
      <c r="C4" s="13" t="s">
        <v>908</v>
      </c>
      <c r="D4" s="14" t="s">
        <v>88</v>
      </c>
    </row>
    <row r="5" spans="1:241" s="4" customFormat="1" ht="15.75" customHeight="1">
      <c r="A5" s="15"/>
      <c r="B5" s="15" t="s">
        <v>37</v>
      </c>
      <c r="C5" s="15">
        <f>C6+C9+C12+C15+C18+C21+C22+C23+C24+C25+C26+C27+C28</f>
        <v>24962.66</v>
      </c>
      <c r="D5" s="16">
        <f>C6+C9+C12+C18+C22</f>
        <v>16865.608</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s="4" customFormat="1" ht="15.75" customHeight="1">
      <c r="A6" s="17" t="s">
        <v>38</v>
      </c>
      <c r="B6" s="18" t="s">
        <v>101</v>
      </c>
      <c r="C6" s="15">
        <f>C7+C8</f>
        <v>12284.248</v>
      </c>
      <c r="D6" s="19">
        <f>D5/C5</f>
        <v>0.6756334461151176</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4" s="3" customFormat="1" ht="15.75" customHeight="1">
      <c r="A7" s="20">
        <v>1</v>
      </c>
      <c r="B7" s="21" t="s">
        <v>105</v>
      </c>
      <c r="C7" s="22">
        <f>'附件3'!I8</f>
        <v>12284.248</v>
      </c>
      <c r="D7" s="23" t="s">
        <v>909</v>
      </c>
    </row>
    <row r="8" spans="1:4" s="3" customFormat="1" ht="15.75" customHeight="1">
      <c r="A8" s="20">
        <v>2</v>
      </c>
      <c r="B8" s="21" t="s">
        <v>606</v>
      </c>
      <c r="C8" s="22"/>
      <c r="D8" s="24"/>
    </row>
    <row r="9" spans="1:241" s="4" customFormat="1" ht="15.75" customHeight="1">
      <c r="A9" s="17" t="s">
        <v>58</v>
      </c>
      <c r="B9" s="18" t="s">
        <v>527</v>
      </c>
      <c r="C9" s="25">
        <f>C10+C11</f>
        <v>367</v>
      </c>
      <c r="D9" s="26"/>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row>
    <row r="10" spans="1:4" s="3" customFormat="1" ht="15.75" customHeight="1">
      <c r="A10" s="20">
        <v>1</v>
      </c>
      <c r="B10" s="21" t="s">
        <v>105</v>
      </c>
      <c r="C10" s="22">
        <f>'附件3'!I78</f>
        <v>367</v>
      </c>
      <c r="D10" s="23" t="s">
        <v>909</v>
      </c>
    </row>
    <row r="11" spans="1:4" s="3" customFormat="1" ht="15.75" customHeight="1">
      <c r="A11" s="20">
        <v>2</v>
      </c>
      <c r="B11" s="21" t="s">
        <v>606</v>
      </c>
      <c r="C11" s="22"/>
      <c r="D11" s="24"/>
    </row>
    <row r="12" spans="1:241" s="4" customFormat="1" ht="15.75" customHeight="1">
      <c r="A12" s="17" t="s">
        <v>63</v>
      </c>
      <c r="B12" s="18" t="s">
        <v>558</v>
      </c>
      <c r="C12" s="15">
        <f>C13+C14</f>
        <v>1152.36</v>
      </c>
      <c r="D12" s="2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row>
    <row r="13" spans="1:4" s="3" customFormat="1" ht="15.75" customHeight="1">
      <c r="A13" s="20">
        <v>1</v>
      </c>
      <c r="B13" s="21" t="s">
        <v>105</v>
      </c>
      <c r="C13" s="22">
        <v>1152.36</v>
      </c>
      <c r="D13" s="23" t="s">
        <v>909</v>
      </c>
    </row>
    <row r="14" spans="1:4" s="3" customFormat="1" ht="15.75" customHeight="1">
      <c r="A14" s="20">
        <v>2</v>
      </c>
      <c r="B14" s="21" t="s">
        <v>606</v>
      </c>
      <c r="C14" s="22"/>
      <c r="D14" s="24"/>
    </row>
    <row r="15" spans="1:4" s="3" customFormat="1" ht="15.75" customHeight="1">
      <c r="A15" s="17" t="s">
        <v>66</v>
      </c>
      <c r="B15" s="18" t="s">
        <v>584</v>
      </c>
      <c r="C15" s="22"/>
      <c r="D15" s="24"/>
    </row>
    <row r="16" spans="1:4" s="3" customFormat="1" ht="15.75" customHeight="1">
      <c r="A16" s="20">
        <v>1</v>
      </c>
      <c r="B16" s="21" t="s">
        <v>105</v>
      </c>
      <c r="C16" s="22"/>
      <c r="D16" s="24"/>
    </row>
    <row r="17" spans="1:4" s="3" customFormat="1" ht="15.75" customHeight="1">
      <c r="A17" s="20">
        <v>2</v>
      </c>
      <c r="B17" s="21" t="s">
        <v>606</v>
      </c>
      <c r="C17" s="22"/>
      <c r="D17" s="24"/>
    </row>
    <row r="18" spans="1:241" s="4" customFormat="1" ht="15.75" customHeight="1">
      <c r="A18" s="17" t="s">
        <v>585</v>
      </c>
      <c r="B18" s="18" t="s">
        <v>586</v>
      </c>
      <c r="C18" s="15">
        <f>C19+C20</f>
        <v>800</v>
      </c>
      <c r="D18" s="2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row>
    <row r="19" spans="1:4" s="3" customFormat="1" ht="15.75" customHeight="1">
      <c r="A19" s="20">
        <v>1</v>
      </c>
      <c r="B19" s="21" t="s">
        <v>105</v>
      </c>
      <c r="C19" s="22">
        <f>'附件3'!I91</f>
        <v>800</v>
      </c>
      <c r="D19" s="23" t="s">
        <v>909</v>
      </c>
    </row>
    <row r="20" spans="1:4" s="3" customFormat="1" ht="15.75" customHeight="1">
      <c r="A20" s="20">
        <v>2</v>
      </c>
      <c r="B20" s="21" t="s">
        <v>606</v>
      </c>
      <c r="C20" s="22"/>
      <c r="D20" s="24"/>
    </row>
    <row r="21" spans="1:241" s="4" customFormat="1" ht="15.75" customHeight="1">
      <c r="A21" s="17" t="s">
        <v>601</v>
      </c>
      <c r="B21" s="18" t="s">
        <v>602</v>
      </c>
      <c r="C21" s="15">
        <f>'附件3'!I95</f>
        <v>1119</v>
      </c>
      <c r="D21" s="2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row>
    <row r="22" spans="1:241" s="4" customFormat="1" ht="15.75" customHeight="1">
      <c r="A22" s="17" t="s">
        <v>690</v>
      </c>
      <c r="B22" s="18" t="s">
        <v>691</v>
      </c>
      <c r="C22" s="15">
        <f>'附件3'!I115</f>
        <v>2262</v>
      </c>
      <c r="D22" s="23" t="s">
        <v>909</v>
      </c>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row>
    <row r="23" spans="1:241" s="4" customFormat="1" ht="15.75" customHeight="1">
      <c r="A23" s="17" t="s">
        <v>722</v>
      </c>
      <c r="B23" s="18" t="s">
        <v>723</v>
      </c>
      <c r="C23" s="15"/>
      <c r="D23" s="2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row>
    <row r="24" spans="1:241" s="4" customFormat="1" ht="15.75" customHeight="1">
      <c r="A24" s="17" t="s">
        <v>724</v>
      </c>
      <c r="B24" s="18" t="s">
        <v>725</v>
      </c>
      <c r="C24" s="15">
        <f>'附件3'!I122</f>
        <v>675</v>
      </c>
      <c r="D24" s="26"/>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row>
    <row r="25" spans="1:241" s="4" customFormat="1" ht="15.75" customHeight="1">
      <c r="A25" s="17" t="s">
        <v>759</v>
      </c>
      <c r="B25" s="18" t="s">
        <v>760</v>
      </c>
      <c r="C25" s="15">
        <f>'附件3'!I129</f>
        <v>2665.5</v>
      </c>
      <c r="D25" s="2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row>
    <row r="26" spans="1:241" s="4" customFormat="1" ht="15.75" customHeight="1">
      <c r="A26" s="17" t="s">
        <v>815</v>
      </c>
      <c r="B26" s="18" t="s">
        <v>816</v>
      </c>
      <c r="C26" s="15">
        <f>'附件3'!I140</f>
        <v>600</v>
      </c>
      <c r="D26" s="26"/>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row>
    <row r="27" spans="1:241" s="4" customFormat="1" ht="15.75" customHeight="1">
      <c r="A27" s="17" t="s">
        <v>826</v>
      </c>
      <c r="B27" s="18" t="s">
        <v>827</v>
      </c>
      <c r="C27" s="15"/>
      <c r="D27" s="2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row>
    <row r="28" spans="1:241" s="4" customFormat="1" ht="15.75" customHeight="1">
      <c r="A28" s="17" t="s">
        <v>828</v>
      </c>
      <c r="B28" s="18" t="s">
        <v>829</v>
      </c>
      <c r="C28" s="15">
        <f>C29+C30+C31+C32</f>
        <v>3037.552</v>
      </c>
      <c r="D28" s="2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row>
    <row r="29" spans="1:4" s="3" customFormat="1" ht="15.75" customHeight="1">
      <c r="A29" s="17">
        <v>1</v>
      </c>
      <c r="B29" s="21" t="s">
        <v>910</v>
      </c>
      <c r="C29" s="22">
        <v>256</v>
      </c>
      <c r="D29" s="24"/>
    </row>
    <row r="30" spans="1:4" s="3" customFormat="1" ht="30.75" customHeight="1">
      <c r="A30" s="17">
        <v>2</v>
      </c>
      <c r="B30" s="21" t="s">
        <v>911</v>
      </c>
      <c r="C30" s="22">
        <v>1363.4</v>
      </c>
      <c r="D30" s="24"/>
    </row>
    <row r="31" spans="1:4" s="3" customFormat="1" ht="21.75" customHeight="1">
      <c r="A31" s="17">
        <v>3</v>
      </c>
      <c r="B31" s="21" t="s">
        <v>912</v>
      </c>
      <c r="C31" s="22">
        <v>830</v>
      </c>
      <c r="D31" s="24"/>
    </row>
    <row r="32" spans="1:4" s="3" customFormat="1" ht="42" customHeight="1">
      <c r="A32" s="17">
        <v>4</v>
      </c>
      <c r="B32" s="21" t="s">
        <v>913</v>
      </c>
      <c r="C32" s="22">
        <v>588.152</v>
      </c>
      <c r="D32" s="27" t="s">
        <v>914</v>
      </c>
    </row>
    <row r="33" spans="1:4" s="3" customFormat="1" ht="18" customHeight="1">
      <c r="A33" s="15"/>
      <c r="B33" s="18"/>
      <c r="C33" s="22"/>
      <c r="D33" s="24"/>
    </row>
    <row r="34" spans="1:256" s="5" customFormat="1" ht="27.75" customHeight="1">
      <c r="A34" s="28" t="s">
        <v>915</v>
      </c>
      <c r="B34" s="28"/>
      <c r="C34" s="28"/>
      <c r="D34" s="28"/>
      <c r="IH34"/>
      <c r="II34"/>
      <c r="IJ34"/>
      <c r="IK34"/>
      <c r="IL34"/>
      <c r="IM34"/>
      <c r="IN34"/>
      <c r="IO34"/>
      <c r="IP34"/>
      <c r="IQ34"/>
      <c r="IR34"/>
      <c r="IS34"/>
      <c r="IT34"/>
      <c r="IU34"/>
      <c r="IV34"/>
    </row>
    <row r="35" spans="1:256" s="5" customFormat="1" ht="43.5" customHeight="1">
      <c r="A35" s="29" t="s">
        <v>916</v>
      </c>
      <c r="B35" s="29"/>
      <c r="C35" s="29"/>
      <c r="D35" s="29"/>
      <c r="IH35"/>
      <c r="II35"/>
      <c r="IJ35"/>
      <c r="IK35"/>
      <c r="IL35"/>
      <c r="IM35"/>
      <c r="IN35"/>
      <c r="IO35"/>
      <c r="IP35"/>
      <c r="IQ35"/>
      <c r="IR35"/>
      <c r="IS35"/>
      <c r="IT35"/>
      <c r="IU35"/>
      <c r="IV35"/>
    </row>
  </sheetData>
  <sheetProtection/>
  <mergeCells count="5">
    <mergeCell ref="A1:B1"/>
    <mergeCell ref="A2:D2"/>
    <mergeCell ref="A3:B3"/>
    <mergeCell ref="A34:D34"/>
    <mergeCell ref="A35:D3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MHDN</cp:lastModifiedBy>
  <cp:lastPrinted>2018-03-20T06:46:57Z</cp:lastPrinted>
  <dcterms:created xsi:type="dcterms:W3CDTF">2016-09-03T03:25:32Z</dcterms:created>
  <dcterms:modified xsi:type="dcterms:W3CDTF">2024-02-27T03:36:50Z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y fmtid="{D5CDD505-2E9C-101B-9397-08002B2CF9AE}" pid="4" name="I">
    <vt:lpwstr>F53DB7B58F234E6FB8EB63254C746F7D_12</vt:lpwstr>
  </property>
</Properties>
</file>