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2" sheetId="13" r:id="rId1"/>
    <sheet name="投资增幅统计表" sheetId="7" state="hidden"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<sst xmlns="http://schemas.openxmlformats.org/spreadsheetml/2006/main" count="1068" uniqueCount="581">
  <si>
    <t>附件2：</t>
  </si>
  <si>
    <t>凤庆县2023年度财政衔接资金项目完成情况表（公告）</t>
  </si>
  <si>
    <t>单位：万元</t>
  </si>
  <si>
    <t>序号</t>
  </si>
  <si>
    <t>乡镇/部门</t>
  </si>
  <si>
    <t>村</t>
  </si>
  <si>
    <t>项目名称</t>
  </si>
  <si>
    <t>项目子类型</t>
  </si>
  <si>
    <t>建设内容</t>
  </si>
  <si>
    <t>计划/实际投入资金</t>
  </si>
  <si>
    <t>资金来源（可根据资金实际来源调整）</t>
  </si>
  <si>
    <t>计划/实际实施期限（年月—年月）</t>
  </si>
  <si>
    <t>预期绩效目标/绩效目标完成情况</t>
  </si>
  <si>
    <t>联农带农富农利益联结机制（简述）/联农带农富农利益联结机制实现情况</t>
  </si>
  <si>
    <t>责任单位</t>
  </si>
  <si>
    <t>责任人</t>
  </si>
  <si>
    <t>备注</t>
  </si>
  <si>
    <t>中央衔接资金</t>
  </si>
  <si>
    <t>省级衔接资金</t>
  </si>
  <si>
    <t>市级衔接资金</t>
  </si>
  <si>
    <t>县级衔接资金</t>
  </si>
  <si>
    <t>其他资金</t>
  </si>
  <si>
    <t>合计：102个项目</t>
  </si>
  <si>
    <t>一、产业发展</t>
  </si>
  <si>
    <t>腰街彝族乡人民政府</t>
  </si>
  <si>
    <t>腰街村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</si>
  <si>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腰街彝族乡</t>
    </r>
    <r>
      <rPr>
        <sz val="10"/>
        <rFont val="Courier New"/>
        <charset val="134"/>
      </rPr>
      <t>2023</t>
    </r>
    <r>
      <rPr>
        <sz val="10"/>
        <rFont val="宋体"/>
        <charset val="134"/>
      </rPr>
      <t>年安平片区乡村振兴示范点</t>
    </r>
    <r>
      <rPr>
        <sz val="10"/>
        <rFont val="Courier New"/>
        <charset val="134"/>
      </rPr>
      <t>“</t>
    </r>
    <r>
      <rPr>
        <sz val="10"/>
        <rFont val="宋体"/>
        <charset val="134"/>
      </rPr>
      <t>产业振兴</t>
    </r>
    <r>
      <rPr>
        <sz val="10"/>
        <rFont val="Courier New"/>
        <charset val="134"/>
      </rPr>
      <t>”</t>
    </r>
    <r>
      <rPr>
        <sz val="10"/>
        <rFont val="宋体"/>
        <charset val="134"/>
      </rPr>
      <t>项目</t>
    </r>
  </si>
  <si>
    <t>种植业基地</t>
  </si>
  <si>
    <t>1.腰街乡肉牛养殖项目：改建厂房300平方米、成品仓库300平方米、管理用房200平方米（包含成品检测实验室及设备）；推进饲草改良种植巨菌草500亩，通过市场需求带动全乡群众种植巨菌草、皇竹草等饲草5000亩；购置大型青贮饲料切碎机1套、大型打包机1套、地磅秤1套、将部分养殖场厂房改造成能繁母牛产房共400平方米，拓展整合管理房、水电等资源，配备相关附属设施；2.复兴“产业振兴”示范园：新建茶叶加工房1间60平方米，修缮鱼塘1个100平方米，改建钢架结构牛场管理房1间60平方米，配套硬化产业道路1公里，果园道路170米；3.彝乡农特产品交易站：新建泡核桃初加工区300平方米、茶叶交易区300平方米、烤烟分拣区200平方米。</t>
  </si>
  <si>
    <t>20230115—20231115</t>
  </si>
  <si>
    <t>通过腰街乡肉牛养殖，及厂房建设，实现发展产业，增加收入。项目受益6个行政村49个自然村2665户农户9115人，其中脱贫户1496户5858人。</t>
  </si>
  <si>
    <t>带动生产，就业务工，帮助产销对接</t>
  </si>
  <si>
    <t>史福洲</t>
  </si>
  <si>
    <t>大寺乡人民政府</t>
  </si>
  <si>
    <t>河顺村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</si>
  <si>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大寺乡河顺村农产品加工交易点建设项目</t>
    </r>
  </si>
  <si>
    <t xml:space="preserve">在澜沧江桥头新建农产品交易点2个，占地50㎡，农产品销售长廊一条10m；配套垃圾桶、架设饮用水、用电设施；种植花卉、荞麦等作物3亩，沿线种植热带水果大树木瓜400棵。
</t>
  </si>
  <si>
    <t>20230125—20230710</t>
  </si>
  <si>
    <t>通过项目实施，在澜沧江桥头新建农产品交易厂房2个占地50㎡，沿线种植热带水果大树木瓜400棵。切实增加村集体经济收入，带动群众增收。</t>
  </si>
  <si>
    <t>就业务工，帮助产销对接</t>
  </si>
  <si>
    <t>杨正凡</t>
  </si>
  <si>
    <t>新华彝族苗族乡人民政府</t>
  </si>
  <si>
    <t>沙帽村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</si>
  <si>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新华乡沙帽村漾江码头乡村振兴示范点建设项目</t>
    </r>
  </si>
  <si>
    <t xml:space="preserve">    1、建设码头农特产品加工交易区1个，对原有交易区提升改造，搭建农产品加工交易房10个；农特产品展示交易区120平方米。2、在老街自然村种植热带水果荔枝150亩（3年苗，地径2公分以上），配套生产便道3公里、管理房及仓库300平方米和相关灌溉设施等。3、沙帽码头至老村委会6公里沿线道路种植甜脆李子、番木瓜（3年苗，地径2公分以上）等可开花结果的经济林木。项目建成后形成的资产归村集体所有，通过“党支部+企业+农户"经营合作方式，由企业统一管理运营，吸纳周边农户参与，取得的收益村级部分纳入村集体，进一步发展壮大村集体经济，同时有效带动脱贫地区脱贫群众增收。</t>
  </si>
  <si>
    <t>20230125—20231010</t>
  </si>
  <si>
    <t>通过项目实施，采取“党支部+企业+农户"经营合作方式，由企业统一管理运营，吸纳周边农户参与，取得的收益村级部分纳入村集体，进一步发展壮大村集体经济，同时有效带动脱贫地区脱贫群众增收。</t>
  </si>
  <si>
    <t>就业务工</t>
  </si>
  <si>
    <t>谢天龙</t>
  </si>
  <si>
    <t>美华村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</si>
  <si>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新华乡美华村奴古乡村振兴示范点建设项目</t>
    </r>
  </si>
  <si>
    <t xml:space="preserve">   种植山楂100亩，配套生产通道2.5公里，产业用水工程1件，建设提灌站1座用于生产灌溉，配套管网、蓄水池等；苗药展示体验区600平方米。项目建成后，通过“党支部+合作社+农户"经营合作方式，由合作社统一管理运营，吸纳周边农户参与，取得的收益村级部分纳入村集体，进一步发展壮大村集体经济，同时有效带动脱贫地区脱贫群众增收。</t>
  </si>
  <si>
    <t>20230118—20231010</t>
  </si>
  <si>
    <t>通过项目实施，采取“党支部+合作社+农户"经营合作方式，由合作社统一管理运营，吸纳周边农户参与，取得的收益村级部分纳入村集体，进一步发展壮大村集体经济，同时有效带动脱贫地区脱贫群众增收。</t>
  </si>
  <si>
    <t>带动生产，其他，就业务工</t>
  </si>
  <si>
    <t>小湾镇人民政府</t>
  </si>
  <si>
    <t>小湾村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</si>
  <si>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凤庆县小湾镇</t>
    </r>
    <r>
      <rPr>
        <sz val="10"/>
        <rFont val="Courier New"/>
        <charset val="134"/>
      </rPr>
      <t>“</t>
    </r>
    <r>
      <rPr>
        <sz val="10"/>
        <rFont val="宋体"/>
        <charset val="134"/>
      </rPr>
      <t>光伏</t>
    </r>
    <r>
      <rPr>
        <sz val="10"/>
        <rFont val="Courier New"/>
        <charset val="134"/>
      </rPr>
      <t>+</t>
    </r>
    <r>
      <rPr>
        <sz val="10"/>
        <rFont val="宋体"/>
        <charset val="134"/>
      </rPr>
      <t>林下经济</t>
    </r>
    <r>
      <rPr>
        <sz val="10"/>
        <rFont val="Courier New"/>
        <charset val="134"/>
      </rPr>
      <t>”</t>
    </r>
    <r>
      <rPr>
        <sz val="10"/>
        <rFont val="宋体"/>
        <charset val="134"/>
      </rPr>
      <t>项目</t>
    </r>
  </si>
  <si>
    <t>规划实施“光伏+林下经济业”1个，在光伏下补植茶树3万株；升压站周边建设花卉苗圃基地20亩，并配套滴灌设施；补植柠檬500株、芒果树500株。</t>
  </si>
  <si>
    <t>20230120—20230710</t>
  </si>
  <si>
    <t>通过项目实施，增加群众收入和村集体经济收入。项目受益1个行政村，受益人口362户1268人，其中脱贫人口56户180人。</t>
  </si>
  <si>
    <t>就业务工，带动生产，土地流转</t>
  </si>
  <si>
    <t>董成文</t>
  </si>
  <si>
    <t>大寺乡</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</si>
  <si>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凤庆县滇红茶优质核心原料基地创建项目</t>
    </r>
  </si>
  <si>
    <t>1.茶园覆荫树种植：按区域按照“雨林联盟”认证，“绿色”“有机”产品基地认证”的标准建设，种植覆荫苗木樱花、香樟、多依、桤木树等3万株，绿肥植物白三叶、紫花苜蓿等1万亩。2.配套设施：建设灌溉（50m³）蓄水池4个，（25m³）蓄水池4个，配备PE63主管20km，PE20支管30km；茶园环境数据采集监测仪器6套，农户污水处理设施配套200套。3.中部片区茶叶加工规范化生产车间1500㎡，配备标准化茶叶加工生产设备。4.平河村扶持4家茶企进行茶旅融合开发，用于生产加工体验；5.淘金塘片区新建茶叶体验中心一处。包含茶叶生产加工1000㎡，特色民宿20间。6.节点建设：大寺乡入口标识1处，茶园鲜叶收购、观测点乡茶园1个；双龙村1个；河顺村大石房1个、淘金塘2个、平河村2个；新建采摘步道12km，修复20km。</t>
  </si>
  <si>
    <t>20230120—</t>
  </si>
  <si>
    <t>通过项目实施，建成滇红茶核心原料基地4万亩，切实推动凤庆县茶叶产业发展，带动村集体经济稳定增加，群众收入较大提高。</t>
  </si>
  <si>
    <t>带动生产</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</si>
  <si>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新华乡美华村黑河乡村振兴示范点建设项目</t>
    </r>
  </si>
  <si>
    <t xml:space="preserve">    新建农特产品加工交易厂房200平方米；标准化烟区建设200亩（土地整理、育苗基地、灌溉设施配套等）。项目建成后形成的资产归村集体所有，通过“党支部+合作社+农户"经营合作方式，由合作社统一管理运营，吸纳周边农户参与，取得的收益村级部分纳入村集体，进一步发展壮大村集体经济，同时有效带动脱贫地区脱贫群众增收。</t>
  </si>
  <si>
    <t>20230124—20231110</t>
  </si>
  <si>
    <t>过项目实施，项目建成后形成的资产归村集体所有，通过“党支部+合作社+农户"经营合作方式，由合作社统一管理运营，吸纳周边农户参与，取得的收益村级部分纳入村集体，进一步发展壮大村集体经济，同时有效带动脱贫地区脱贫群众增收。</t>
  </si>
  <si>
    <t>就业务工，带动生产</t>
  </si>
  <si>
    <t>洛党镇人民政府</t>
  </si>
  <si>
    <t>荣上村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</si>
  <si>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凤庆县洛党镇荣上村荣上自然村乡村振兴示范点续建项目</t>
    </r>
  </si>
  <si>
    <t>1.青梅种植200亩；2.花魔芋种植180亩；3.新建存储仓库及管理用房共925平方米；4.建设田园步道493.75平方米。</t>
  </si>
  <si>
    <t>20230310—20231118</t>
  </si>
  <si>
    <t>通过青梅种植200亩，花魔芋种植180亩极配套管理用房建设，拓宽群众的就业渠道和发展地方特色产业，增加群众收入和村集体收入。项目受益1个行政村3个自然村284户农户1184人，其中脱贫户79户292人。</t>
  </si>
  <si>
    <t>带动生产，就业务工</t>
  </si>
  <si>
    <t>于学文</t>
  </si>
  <si>
    <t>凤庆县地方产业发展服务中心</t>
  </si>
  <si>
    <t>岔河村、平掌村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</si>
  <si>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年财政衔接资金烤烟产业发展项目</t>
    </r>
  </si>
  <si>
    <t>一是对10个种烟乡镇2023年烟区道路修复进行补助；二是对鲁史镇除外的种烟乡镇120座果蔬烘干机烤房续建进行补助；三是对诗礼乡、新华乡、鲁史镇、小湾镇、腰街乡、大寺乡、郭大寨乡7个乡镇278座新能源烤房炉体更换进行补助；四是对10个种烟乡镇716座老旧烤房进行维修补助；五是对营盘镇、小湾镇购置220台燃烧机进行补助。</t>
  </si>
  <si>
    <t>20230118—20230628</t>
  </si>
  <si>
    <t>通过项目建设工作，一是对10个种烟乡镇2023年烟区道路修复进行补助；二是对鲁史镇除外的种烟乡镇120座果蔬烘干机烤房续建进行补助；三是对诗礼乡、新华乡、鲁史镇、小湾镇、腰街乡、大寺乡、郭大寨乡7个乡镇278座新能源烤房炉体更换进行补助；四是对10个种烟乡镇716座老旧烤房进行维修补助；五是对营盘镇、小湾镇购置220台燃烧机进行补助。</t>
  </si>
  <si>
    <t>杨耀斌</t>
  </si>
  <si>
    <t>凤庆县林业和草原局</t>
  </si>
  <si>
    <t>星源村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</si>
  <si>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2023</t>
    </r>
    <r>
      <rPr>
        <sz val="10"/>
        <rFont val="宋体"/>
        <charset val="134"/>
      </rPr>
      <t>年欠发达国有林场巩固提升任务项目</t>
    </r>
    <r>
      <rPr>
        <sz val="10"/>
        <rFont val="Courier New"/>
        <charset val="134"/>
      </rPr>
      <t>-</t>
    </r>
    <r>
      <rPr>
        <sz val="10"/>
        <rFont val="宋体"/>
        <charset val="134"/>
      </rPr>
      <t>特色优势产业发展项目</t>
    </r>
  </si>
  <si>
    <t>完成四十八道河管护站黄精种植77亩。</t>
  </si>
  <si>
    <t>20230117—20230930</t>
  </si>
  <si>
    <t>通过项目建设工作，实施黄精种植77亩，进一步巩固拓展脱贫攻坚成果，拓展国有林场经济发展渠道，完成四十八道河管护站黄精种植77亩，不断增强林场自身“造血”功能；改善林场管护条件，切实解决管护人员的实际困难，改善林场职工生产、生活条件，调动管护人员守山护林、“以场为家”的积极性，安心工作。</t>
  </si>
  <si>
    <t>王宏波</t>
  </si>
  <si>
    <r>
      <rPr>
        <sz val="10"/>
        <rFont val="宋体"/>
        <charset val="134"/>
      </rPr>
      <t>桂花村</t>
    </r>
    <r>
      <rPr>
        <sz val="10"/>
        <rFont val="Courier New"/>
        <charset val="134"/>
      </rPr>
      <t>,</t>
    </r>
    <r>
      <rPr>
        <sz val="10"/>
        <rFont val="宋体"/>
        <charset val="134"/>
      </rPr>
      <t>春光村</t>
    </r>
    <r>
      <rPr>
        <sz val="10"/>
        <rFont val="Courier New"/>
        <charset val="134"/>
      </rPr>
      <t>,</t>
    </r>
    <r>
      <rPr>
        <sz val="10"/>
        <rFont val="宋体"/>
        <charset val="134"/>
      </rPr>
      <t>马街村</t>
    </r>
  </si>
  <si>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小湾镇漫湾库区沿江示范带产业提升项目</t>
    </r>
  </si>
  <si>
    <t>项目采取“村党总支部+合作社+大户+农户”的模式实施，财政补助资金作为发展村集体经济资本金，由村集体经济组织与合作社合作经营。计划在沿江种植热带经济林果1120亩，其中合作社大户种植420亩热带经济林果+农作物；合作社带动325户1297人种植700亩热带经济林果+农作物。（一）合作社大户种植热带经济林果420亩，并在果园下套种农作物（黄豆、豌豆、蚕豆、红花）420亩。（二）合作社带动325户1297人种植热带经济林果700亩，并在果园下套种农作物（黄豆、豌豆、蚕豆、红花）700亩。</t>
  </si>
  <si>
    <t>20230715—</t>
  </si>
  <si>
    <t>通过项目实施，增加贫困人口务工收入10.8万元以上，增加村集体经济收入21万元以上，增加片区群众收入200万元以上，带动增加贫困人口就业人数12人。</t>
  </si>
  <si>
    <t>土地流转，带动生产，就业务工</t>
  </si>
  <si>
    <t>永发村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</si>
  <si>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澜沧江流域鲁史镇永发村林果产业发展项目</t>
    </r>
  </si>
  <si>
    <t>种植香水柠檬100亩，种植苗木规格为地径2-3cm，种植洋蒲桃（莲雾）100株，种植苗木规格为米径5-6cm；搭配种植覆阴树，同时配套灌溉系统。</t>
  </si>
  <si>
    <t>20231020—</t>
  </si>
  <si>
    <t>通过种植香水柠檬100亩，改善生态环境，增加村集体经济收入，带动群众增收。</t>
  </si>
  <si>
    <t>就业务工，带动生产，收益分红</t>
  </si>
  <si>
    <t>三岔河镇人民政府</t>
  </si>
  <si>
    <t>康明村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</si>
  <si>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三岔河镇康明村康家丫口乡村振兴示范点建设项目</t>
    </r>
  </si>
  <si>
    <t>对现有100亩冬桃进行巩固提升管理，并补种冬桃、樱桃等果树2000棵，规划建设采摘体验果园；规划种植草果40亩；以脱贫户和监测户为主，扶持培育20—30户庭院经济示范户，以奖代补发展树头菜、高山杜鹃等特色蔬菜及花卉；配套建设产业路1.5公里；新建25平方米标准公厕1间；建设步道1.8公里并配套完善设施。</t>
  </si>
  <si>
    <t>20230118—</t>
  </si>
  <si>
    <t>通过项目实施，对现有100亩冬桃进行巩固提升管理，并补种冬桃、樱桃等果树2000棵，规划建设采摘体验果园；规划种植草果40亩，配套产业路1.5公里，打造范点乡村振兴点1个，切实增加村集体经济收入，带动群众增收。</t>
  </si>
  <si>
    <t>赵云瑞</t>
  </si>
  <si>
    <t>诗礼乡人民政府</t>
  </si>
  <si>
    <t>禄丰村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</si>
  <si>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凤庆县诗礼乡禄丰村列佐和美村庄建设项目</t>
    </r>
  </si>
  <si>
    <t>主动融入澜沧江流域产业发展，依托毗邻黑惠江资源，打造禄丰村列佐安置点和美村庄1个。在诗礼乡禄丰村实施建设工程，具体内容为1.实施养殖小区提质改造，建设规范化养殖小区300平方米，配套粪污处理设施；2.提升安置点人居环境，建设垃圾池1个、污水处理设施1个，配备污水收集管网1千米，改建卫生公厕1座；3.种植适宜的热带经济水果20亩，发展特色产业。</t>
  </si>
  <si>
    <t>20230123—</t>
  </si>
  <si>
    <t>通过项目实施，种植适宜的热带经济水果20亩，发展特色产业，拓宽群众增收渠道；提升安置点人居环境，建设垃圾池、污水处理等设施。</t>
  </si>
  <si>
    <t>土地流转，就业务工，带动生产，收益分红</t>
  </si>
  <si>
    <t>苏建华</t>
  </si>
  <si>
    <t>凤山镇人民政府</t>
  </si>
  <si>
    <t>落星村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</si>
  <si>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凤山镇落星村乐仙自然村乡村振兴示范点建设项目</t>
    </r>
  </si>
  <si>
    <t>1.新建苗圃基地7亩，培育苗木1.4万株，由村集体领办的“合作社（公司）+农户”模式建设并运营管理，配套建设管理房1间，新建公厕1间，新建劳作休憩廊20米，新建苗圃大棚720平方米，遮阴网大棚1200平方米，配套智能化管理系统；2.实施产业道路硬化1公里，浇筑挡土墙120立方米；3.采取以奖代补模式在高家自然村动员农户补植樱桃大苗；4.新建取水坝1个，架设PE63管6公里，PE32管2公里，PE25管2公里，配套喷灌设施。</t>
  </si>
  <si>
    <t>20230116—</t>
  </si>
  <si>
    <t>通过建设苗圃大棚、配套产业道路、灌溉管网等，全面补齐落星村发展短板，夯实产业发展基础，增加群众收入。</t>
  </si>
  <si>
    <t>李  虎</t>
  </si>
  <si>
    <t>凤庆县文化和旅游局</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</si>
  <si>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凤庆县非遗</t>
    </r>
    <r>
      <rPr>
        <sz val="10"/>
        <rFont val="Courier New"/>
        <charset val="134"/>
      </rPr>
      <t>+</t>
    </r>
    <r>
      <rPr>
        <sz val="10"/>
        <rFont val="宋体"/>
        <charset val="134"/>
      </rPr>
      <t>庭院经济建设项目</t>
    </r>
  </si>
  <si>
    <t>1.在凤山镇范围内建设一个集苗绣制作原料、展览设备、相关器物设备等宣传展示和文创产品展示点的“苗绣传承工作室。2.在新华乡、诗礼乡、三岔河镇，遴选3名苗绣非遗传承人，以户为单位，建成3个集技艺传习、交流学习、苗绣产品开发于一体的家庭非遗作坊。3.采取以奖代补方式，对“苗绣传承工作室”或苗绣家庭作坊做得好的示范点进行奖励补助。</t>
  </si>
  <si>
    <t>20230125—</t>
  </si>
  <si>
    <t>通过苗绣传承工作室，以点带面，开展苗绣“师带徒”技艺传承培训、苗绣产品开发。以庭院经济为辐射，带动周边苗族村民参与到苗绣产业中，与乡村旅游紧密结合，加大苗绣系列、茶叶包装、核桃包装产品旅游伴手礼开发，带动凤山镇不低于30户100人从事苗绣产品和文创产品开发，实现产业增效农民增收。通过家庭作坊试点建设，在新华、诗礼、三岔河三个乡镇分别带动不低于300人的苗族群众参与到苗绣产业中，促进庭院经济发展，助推乡村振兴。</t>
  </si>
  <si>
    <t>就业务工，带动生产，帮助产销对接</t>
  </si>
  <si>
    <t>杨雪敏</t>
  </si>
  <si>
    <t>郭大寨彝族白族乡人民政府</t>
  </si>
  <si>
    <t>邦贵村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</si>
  <si>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郭大寨乡邦贵村小光山林下中草药种植示范基地建设项目</t>
    </r>
  </si>
  <si>
    <t>种植中药材200亩，需整理土地200亩并配套有机肥及苗木，建设水池800立方米，管线10公里，产业道路硬化4500平方米。</t>
  </si>
  <si>
    <t>过项目实施，生产条件中草药产量500吨以上，新增和改善灌溉面积200亩，增加群众收入。项目受益1个行政村5个自然村189户农户796人，其中脱贫户44户172人。</t>
  </si>
  <si>
    <t>李  郁</t>
  </si>
  <si>
    <t>孔兴村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</si>
  <si>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凤庆县诗礼乡孔兴村农文旅融合示范点建设项目</t>
    </r>
  </si>
  <si>
    <t>休闲农业与乡村旅游</t>
  </si>
  <si>
    <t xml:space="preserve">
依托古墨线乡村旅游发展契机，建设孔兴村农文旅融合示范点1个。具体建设内容为：实施玉砚塔文化传承园和玉砚池岸基加固及环湖栈道建设，营造“笔墨纸砚”文化特色。建设以梅子为主的产业种植基地20亩，辐射带动群众发展庭院经济。提升示范点至古墨景区旅游公路连接线，吸引游客，助推群众增收。</t>
  </si>
  <si>
    <t>通过项目建设工作，实施玉砚塔文化传承园和玉砚池岸基加固及环湖栈道建设，营造“笔墨纸砚”文化特色。建设以梅子为主的产业种植基地20亩，辐射带动群众发展庭院经济。提升示范点至古墨景区旅游公路连接线，吸引游客，助推群众增收。</t>
  </si>
  <si>
    <r>
      <rPr>
        <sz val="10"/>
        <rFont val="宋体"/>
        <charset val="134"/>
      </rPr>
      <t>桃花村</t>
    </r>
    <r>
      <rPr>
        <sz val="10"/>
        <rFont val="Courier New"/>
        <charset val="134"/>
      </rPr>
      <t>,</t>
    </r>
    <r>
      <rPr>
        <sz val="10"/>
        <rFont val="宋体"/>
        <charset val="134"/>
      </rPr>
      <t>箐头村</t>
    </r>
  </si>
  <si>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凤庆县洛党镇箐头村石洞寺</t>
    </r>
    <r>
      <rPr>
        <sz val="10"/>
        <rFont val="Courier New"/>
        <charset val="134"/>
      </rPr>
      <t>“</t>
    </r>
    <r>
      <rPr>
        <sz val="10"/>
        <rFont val="宋体"/>
        <charset val="134"/>
      </rPr>
      <t>金牌最美乡愁地</t>
    </r>
    <r>
      <rPr>
        <sz val="10"/>
        <rFont val="Courier New"/>
        <charset val="134"/>
      </rPr>
      <t>”</t>
    </r>
    <r>
      <rPr>
        <sz val="10"/>
        <rFont val="宋体"/>
        <charset val="134"/>
      </rPr>
      <t>建设项目</t>
    </r>
  </si>
  <si>
    <t>石洞寺片区：建设木制农特旅游产品售卖房8间160平方米，建设石洞寺景区旅游道路3000平方米，建设石挡墙900立方米，建设茶花展示交易区1022.3平方米。                                                                                     桃花村产业建设：建设滇黄精示范基地100亩，并配套建设滇黄精药材晾晒场500平方米、滇黄精收储中心改造400平方米；果树种植100亩；进行公厕改造29平方米，配套建设田园步道150平方米、入村道路1135平方米、村组路3349平方米。</t>
  </si>
  <si>
    <t>通过项目实施，增加特色乡村旅游景点1个，打造和美宜居村庄，拓宽群众的就业渠道和发展地方特色产业，增加群众收入和村集体收入。项目受益2个行政村10个自然村946户农4107人，其中脱贫户152户584人。</t>
  </si>
  <si>
    <t>勐佑镇人民政府</t>
  </si>
  <si>
    <t>勐佑村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</si>
  <si>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勐佑河西</t>
    </r>
    <r>
      <rPr>
        <sz val="10"/>
        <rFont val="Courier New"/>
        <charset val="134"/>
      </rPr>
      <t>“</t>
    </r>
    <r>
      <rPr>
        <sz val="10"/>
        <rFont val="宋体"/>
        <charset val="134"/>
      </rPr>
      <t>金牌最美乡愁地</t>
    </r>
    <r>
      <rPr>
        <sz val="10"/>
        <rFont val="Courier New"/>
        <charset val="134"/>
      </rPr>
      <t>”</t>
    </r>
    <r>
      <rPr>
        <sz val="10"/>
        <rFont val="宋体"/>
        <charset val="134"/>
      </rPr>
      <t>建设项目</t>
    </r>
  </si>
  <si>
    <t>修复勐佑镇农业大棚 75个，更换棚膜23000平方米，配套建设200立方米蓄水池，安装控温控湿、水肥一体化设备等设施，安装PE75输水管线1100米；建设勐佑镇三面光排洪沟渠1条1485米，其中：120*80三面光沟渠327米，60*60三面光沟渠1158米。</t>
  </si>
  <si>
    <t>通过项目建设工作，修复勐佑镇农业大棚 75个，更换棚膜23000平方米，配套建设200立方米蓄水池，安装控温控湿、水肥一体化设备等设施，安装PE75输水管线1100米；建设勐佑镇三面光排洪沟渠1条1485米。增加村集体经济收入，带动群众增收。</t>
  </si>
  <si>
    <t>土地流转，就业务工，带动生产，收益分红，帮助产销对接</t>
  </si>
  <si>
    <t>吴兴蕊</t>
  </si>
  <si>
    <t>安石村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</si>
  <si>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凤山镇安石村滇红茶生产示范基地建设项目</t>
    </r>
  </si>
  <si>
    <t>加工业</t>
  </si>
  <si>
    <t>总建筑面积11569.56平方米，其中生产线厂房建筑面积1184.28平方米，新建 CTC 茶厂7996.06平方米，新建滇红茶产品展示区489.6平方米，新建仓库等1074.86平方米，新建设备用房851.76平方米。</t>
  </si>
  <si>
    <t>20230120—20230815</t>
  </si>
  <si>
    <t>通过项目建设，全面提高滇红茶产品附加值，打响滇红品牌。项目受益1个行政村 4个自然村 810户3338人， 其 中脱贫户 69户204人。</t>
  </si>
  <si>
    <t>10个种烟乡镇</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</si>
  <si>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年财政衔接资金补助茶叶产业建设项目</t>
    </r>
  </si>
  <si>
    <t>项目计划通过“村集体+龙头企业+初制所+基地+农户”的经营合作方式，扶持培育茶叶市场主体1-3家，实现“个转企、小升规、规改股”的目标，着力培育市场主体，推进茶叶产业发展，村集体经不断壮大，带动农民持续增加。项目建成后形成的资产归村集体所有，由企业管理运营，吸纳周边农户参与，取得的收益纳入村集体，优先用于脱贫群众增收。</t>
  </si>
  <si>
    <t>通过项目建设工作，着力培育市场主体，推进茶叶产业发展，村集体经不断壮大，带动农民持续增加。项目建成后形成的资产归村集体所有，由企业管理运营，吸纳周边农户参与，取得的收益纳入村集体，优先用于脱贫群众增收。</t>
  </si>
  <si>
    <t>云南木本油料（核桃）全产业链创新研究院</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</si>
  <si>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凤庆县核桃茶叶中药材检测设备采购项目</t>
    </r>
  </si>
  <si>
    <t>项目计划采购核桃、茶叶产品及中药材的检验检测仪器设备1套。项目建成后将服务于凤庆县整个核桃、茶叶产业和中药材的产品研发及检验检测，同时兼顾科研用途及绿色食品认证，进一步延伸核桃、茶叶、中药材的产业链，通过市场主体的有效带动，切实增加群众收入。</t>
  </si>
  <si>
    <t>通过项目实施，将服务于凤庆县整个核桃、茶叶产业和中药材的产品研发及检验检测，同时兼顾科研用途及绿色食品认证，进一步延伸核桃、茶叶、中药材的产业链，通过市场主体的有效带动，切实增加群众收入。</t>
  </si>
  <si>
    <t>带动生产，帮助产销对接，其他</t>
  </si>
  <si>
    <t>施贵华</t>
  </si>
  <si>
    <t>营盘镇人民政府</t>
  </si>
  <si>
    <t>营盘镇</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</si>
  <si>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凤庆县营盘镇甘蔗加工机械化推动建设项目</t>
    </r>
  </si>
  <si>
    <t>项目计划在营盘村、大乃坝村新建甘蔗剥叶加工站2个，建设厂房500平方米，道路硬化500米，购置上甘蔗机2台、剥叶机2套、蔗叶打包机2台、降压器1台、地磅秤2台，配套建设相关附属设施。项目建成后形成的资产归村集体所有，以“村党组织+村集体合作社+企业+甘蔗基地+加工站+种蔗农户”的模式，通过企业承租的合作方式将取得的收益全部纳入村集体，主要用于村级社会公共事业和产业发展、突发事故致贫帮扶等。依托甘蔗基地联结周边种蔗农户，建立合作机制，同时为周边农户提供就业岗位，带动农户增收。</t>
  </si>
  <si>
    <t>20230125—20231115</t>
  </si>
  <si>
    <t>通过项目实施，取得的收益全部纳入村集体，依托甘蔗基地联结周边种蔗农户，建立合作机制，同时为周边农户提供就业岗位，带动农户增收。</t>
  </si>
  <si>
    <t>带动生产，就业务工，其他</t>
  </si>
  <si>
    <t>施吴贤</t>
  </si>
  <si>
    <t>雪山镇人民政府</t>
  </si>
  <si>
    <t>新民村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</si>
  <si>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凤庆县雪山镇新民村三家村自然村乡村振兴示范点建设项目</t>
    </r>
  </si>
  <si>
    <t>依托新民村4200株古核桃资源优势，建设核桃、茶叶等农产品加工展销为一体的加工交易中心1个，配套建设公厕1座，农产品晾晒场1000平方米，产业道路170米。新民建成后通过组织举行“我在雪山有核桃”认养项目，引入企业（合作社）发展种养结合的休闲农业，实现一二三产联动发展，开启创意农业、智慧农业、观光农业为核心的产业振兴融合农旅、文旅新模式，通过党组织引领、企业（合作社）带动、农户参与及土地入股等，以古核桃树认养、核桃宴、婚纱摄影为主题的活动，直接带动三家村97户406人（脱贫人口监测对象27户105人）实现核桃收稳步增长，辐射带动全村核桃产业增值，实现村集体、企业（合作社）、农户多方收益，同时每年可解决5人长期务工及50人以上的短期务工。</t>
  </si>
  <si>
    <t>通过乡村振兴示范点建设工作，建设核桃、茶叶等农产品加工展销为一体的加工交易中心1个，配套建设公厕1座，农产品晾晒场1000平方米，产业道路170米，拓宽群众的就业渠道和发展地方特色产业，增加群众收入和村集体收入。项目受益1个行政村97户406人（脱贫人口监测对象27户105人）</t>
  </si>
  <si>
    <t>就业务工，带动生产，帮助产销对接，收益分红</t>
  </si>
  <si>
    <t>王贵荣</t>
  </si>
  <si>
    <t>东山村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</si>
  <si>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凤山镇东山村凤尾苗扫帚加工车间建设项目</t>
    </r>
  </si>
  <si>
    <t>新建集加工、仓储为一体的凤尾苗加工车间1个800平方米。</t>
  </si>
  <si>
    <t>通过新建凤尾苗加工车间，延长凤尾苗产业链，增加村集体及农户收入。</t>
  </si>
  <si>
    <t>小湾镇</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</si>
  <si>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凤庆县小湾镇云麓湾趸船钓鱼平台建设项目</t>
    </r>
  </si>
  <si>
    <t>新建钓鱼平台(钓鱼基地主棚)趸船一艘（包括：趸船平台一层主体船舱300平方米，由蕨菜村、马街村出资100万元入股建设；船舱上部结构建筑300平方米，以及船体的水电路建设、装修装潢及相关设施配套由临沧市钓鱼协会出资100万元建设）</t>
  </si>
  <si>
    <t>20230906—</t>
  </si>
  <si>
    <t>通过建设趸船平台一层主体船舱300平方米，增加蕨菜村、马街村村集体经济收入，带动群众增收。</t>
  </si>
  <si>
    <t>凤庆县乡村振兴局</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</si>
  <si>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年脱贫人口小额信贷项目（第一批）</t>
    </r>
  </si>
  <si>
    <t>小额贷款贴息</t>
  </si>
  <si>
    <t>计划新增当年小额信贷规模3600万元和原贷款余额年度利息（2020年发放贷款贴息570万元，2021年发放贷款贴息130万元，2022年发放贷款贴息157万元，2023年计划贷款贴息133万元）,其中，中央财政衔接资金安排496万元。</t>
  </si>
  <si>
    <t>20230112—20230628</t>
  </si>
  <si>
    <t>通过脱贫人口小额信贷工作，划新增当年小额信贷规模3600万元和原贷款余额年度利息，切实解决脱贫人口和监测对象发展产业的资金压力，促进群众稳定增收。</t>
  </si>
  <si>
    <t>张学起</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</si>
  <si>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年度新增脱贫人口小额信贷贴息补助（第三批）</t>
    </r>
  </si>
  <si>
    <t>安排2023年度脱贫人口小额信贷贴息资金11万元，主要用于2023年新增贷款部分贴息。</t>
  </si>
  <si>
    <t>20230615—20230927</t>
  </si>
  <si>
    <t>通过脱贫人口小额信贷工作，安排2023年度脱贫人口小额信贷贴息资金11万元，主要用于2023年新增贷款部分贴息，切实解决脱贫人口和监测对象发展产业的资金压力，促进群众稳定增收。</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</si>
  <si>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年脱贫人口小额信贷项目（第二批）</t>
    </r>
  </si>
  <si>
    <t>计划新增当年小额信贷规模3600万元和原贷款余额年度利息（2020年发放贷款贴息570万元，2021年发放贷款贴息130万元，2022年发放贷款贴息157万元，2023年计划贷款贴息133万元）,其中省级财政衔接资金安排497万元。</t>
  </si>
  <si>
    <t>20230130—</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</si>
  <si>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金融保险配套项目</t>
    </r>
    <r>
      <rPr>
        <sz val="10"/>
        <rFont val="Courier New"/>
        <charset val="134"/>
      </rPr>
      <t>_</t>
    </r>
    <r>
      <rPr>
        <sz val="10"/>
        <rFont val="宋体"/>
        <charset val="134"/>
      </rPr>
      <t>凤庆县</t>
    </r>
    <r>
      <rPr>
        <sz val="10"/>
        <rFont val="Courier New"/>
        <charset val="134"/>
      </rPr>
      <t>2023</t>
    </r>
    <r>
      <rPr>
        <sz val="10"/>
        <rFont val="宋体"/>
        <charset val="134"/>
      </rPr>
      <t>年度新增脱贫人口小额信贷贴息补助（第四批）</t>
    </r>
  </si>
  <si>
    <t>安排2023年度脱贫人口小额信贷贴息资金17万元，主要用于2023年新增贷款部分贴息。</t>
  </si>
  <si>
    <t>20230705—20231113</t>
  </si>
  <si>
    <t>大龙塘村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</si>
  <si>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三岔河镇大龙潭村茶叶初制所建设项目</t>
    </r>
  </si>
  <si>
    <t>新型农村集体经济发展项目</t>
  </si>
  <si>
    <t>新建仓库、茶叶加工房、茶叶晾晒场地、茶叶产品展示厅于一体的综合厂房1400平方米（500元/平方米），第一层为茶叶加工房600平方米、仓库300平方米，第二层为茶叶晾晒场地400平方米、产品展示厅100平方米。</t>
  </si>
  <si>
    <t>20230620—</t>
  </si>
  <si>
    <t>通过茶叶初制所建设项目实施，项目建成后预计惠及农户464户1986人，其中脱贫户及监测户共44户121人，每户人均收入增加700元，提供就业岗位20个，村集体分红收益不低于4.9万元/年。引导茶农强化茶园管护，建设有机茶园。</t>
  </si>
  <si>
    <t>景杏村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</si>
  <si>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凤庆县营盘镇景杏村农产品冷库建设项目</t>
    </r>
  </si>
  <si>
    <t>（1）在景杏村新建农产品冷库1个，占地60平方米，容积300立方米，项目用地已保障，投资概算30万元。（2）购置冷冻保鲜设备，配套建设地磅秤、分拣棚、包装车间等附属设施，投资概算40万元。</t>
  </si>
  <si>
    <t>20230622—20231124</t>
  </si>
  <si>
    <t>通过项目建设工作，新建农产品冷库1个，占地60平方米，容积300立方米，购置相关冷冻保鲜设备，配套建设地磅秤、分拣棚、包装车间等附属设施，增加村集体经济收入。</t>
  </si>
  <si>
    <t>青树村</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</si>
  <si>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凤山镇高价值食用菌培育示范基地建设项目（一期）</t>
    </r>
  </si>
  <si>
    <t>新建种植大棚3000平方米，配套PE100灌溉管道2500米，新建仓储仓库100平方米。</t>
  </si>
  <si>
    <t>通过项目建设工作，金平凤尾苗扫帚加工采取“文化传承+只做精品”生产理念，融入金平彝族文化元素，注册文化商标，开发“质量上乘、实用美观、物超所值”精品扫帚，通过融入产品文化元素、工艺元素增加产品附加值，采取“线上电商推广”“线下批发零售”双轮驱动，按照年加工扫帚4万把计算。一是实现金平村凤尾苗收入40万以上，带动群众进一步发展壮大凤尾苗种植产业；二是为村内群众增加务工收入20余万元；三是实现村集体利润5万元以上。随着市场的拓展，预计3年的平均收益在6万元以上。</t>
  </si>
  <si>
    <t>金平村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</si>
  <si>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金平村凤尾苗民间手工艺品加工作坊建设项目</t>
    </r>
  </si>
  <si>
    <t>（1）新建凤尾苗民间手工艺品加工作坊1个300平方米，投资概算36万元；（2）建设凤尾苗储存仓库100平方米、产品展销间50平方米、加工体验间50平方米，投资概算34万元。</t>
  </si>
  <si>
    <t>鲁史镇人民政府</t>
  </si>
  <si>
    <t>鲁史镇</t>
  </si>
  <si>
    <r>
      <rPr>
        <sz val="10"/>
        <rFont val="宋体"/>
        <charset val="134"/>
      </rPr>
      <t>凤庆县</t>
    </r>
    <r>
      <rPr>
        <sz val="10"/>
        <rFont val="Courier New"/>
        <charset val="134"/>
      </rPr>
      <t>-</t>
    </r>
    <r>
      <rPr>
        <sz val="10"/>
        <rFont val="宋体"/>
        <charset val="134"/>
      </rPr>
      <t>鲁史镇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鲁史镇团结村集体经济建设项目</t>
    </r>
  </si>
  <si>
    <t>建设厂房400平方、生活区200平方、晒场400平方，购买揉茶机等加工设备等</t>
  </si>
  <si>
    <t>20230510—20231115</t>
  </si>
  <si>
    <t>通过项目实施，建设厂房400平方、生活区200平方、晒场400平方，购买揉茶机等加工设备等，增加村集体经济收入，带动群众增收。</t>
  </si>
  <si>
    <t>赵  兵</t>
  </si>
  <si>
    <t>鲁史村</t>
  </si>
  <si>
    <r>
      <rPr>
        <sz val="10"/>
        <rFont val="宋体"/>
        <charset val="134"/>
      </rPr>
      <t>凤庆县</t>
    </r>
    <r>
      <rPr>
        <sz val="10"/>
        <rFont val="Courier New"/>
        <charset val="134"/>
      </rPr>
      <t>-</t>
    </r>
    <r>
      <rPr>
        <sz val="10"/>
        <rFont val="宋体"/>
        <charset val="134"/>
      </rPr>
      <t>鲁史镇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鲁史古镇农产品展销项目</t>
    </r>
  </si>
  <si>
    <t>（1）使用自筹资金30万元收储闲置房屋1间，改造建设100平方米农产品展销区。（2）使用中央财政衔接资金（扶持新型农村集体经济发展项目）70万元，其中：①改造建设240平方米农产品体验区、仓储用房等配套设施，2000元/平方米，投资48万元；②购置产品展销和农特产品包装销售相关设施设备，包括展示柜、真空包装机、多功能包装机等，投资22万元。</t>
  </si>
  <si>
    <t>20230620—20231114</t>
  </si>
  <si>
    <t>通过项目实施，依托古镇资源和环境，收储闲置房屋一间，打造100平方农产品展销和240平方农产品体验和古镇党群服务站等配套设施。增加村集体经济收入，带动群众增收。</t>
  </si>
  <si>
    <r>
      <rPr>
        <sz val="10"/>
        <rFont val="宋体"/>
        <charset val="134"/>
      </rPr>
      <t>凤庆县</t>
    </r>
    <r>
      <rPr>
        <sz val="10"/>
        <rFont val="Courier New"/>
        <charset val="134"/>
      </rPr>
      <t>-</t>
    </r>
    <r>
      <rPr>
        <sz val="10"/>
        <rFont val="宋体"/>
        <charset val="134"/>
      </rPr>
      <t>小湾镇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小湾镇小湾村民族团结进步示范村建设项目</t>
    </r>
  </si>
  <si>
    <t>新植杨梅2000株，配套新建产业路800米，新建挡墙375m³，创建民族团结进步示范户10户。</t>
  </si>
  <si>
    <t>20230124—</t>
  </si>
  <si>
    <t>通过项目建设工作，建成后可实现销售额500万元。扣除人力成本，主播分红，生产生活成本，核桃、茶叶、文玩核桃、农副产品成本后预计可盈利40万元。2023年至2025年，村级集体经济年均可达5万+纯利润（35万元）的1.5%。</t>
  </si>
  <si>
    <t>正义村</t>
  </si>
  <si>
    <r>
      <rPr>
        <sz val="10"/>
        <rFont val="宋体"/>
        <charset val="134"/>
      </rPr>
      <t>凤庆县</t>
    </r>
    <r>
      <rPr>
        <sz val="10"/>
        <rFont val="Courier New"/>
        <charset val="134"/>
      </rPr>
      <t>-</t>
    </r>
    <r>
      <rPr>
        <sz val="10"/>
        <rFont val="宋体"/>
        <charset val="134"/>
      </rPr>
      <t>小湾镇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凤庆县小湾镇正义村直播基地建设项目</t>
    </r>
  </si>
  <si>
    <t>在“一县一业”核桃水洗果加工站二层增建钢结构仓库及产品销售直播间建筑280平方米，内部分别建设库房120平方米，单价1500元/平方米，投资18万元，10间直播间160平方米，单价3250元/平方米，投资52万元。</t>
  </si>
  <si>
    <t>带动生产，就业务工，帮助产销对接，其他</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</si>
  <si>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勐佑镇勐佑村河西自然村蔬菜基地建设项目</t>
    </r>
  </si>
  <si>
    <t>1.建设蔬菜基地灌溉设施180亩；2.种植蔬菜180亩；3.蔬菜基地路加宽2米并进行硬化；4.配套建设蔬菜基地排水沟渠240米等。</t>
  </si>
  <si>
    <t>20230301—20230530</t>
  </si>
  <si>
    <t>通过项目实施带动群众收入10万元以上，带动就业2人。</t>
  </si>
  <si>
    <t>立平村</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</si>
  <si>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勐佑镇立平村</t>
    </r>
    <r>
      <rPr>
        <sz val="10"/>
        <rFont val="Courier New"/>
        <charset val="134"/>
      </rPr>
      <t>2023</t>
    </r>
    <r>
      <rPr>
        <sz val="10"/>
        <rFont val="宋体"/>
        <charset val="134"/>
      </rPr>
      <t>年青储饲草种植加工项目</t>
    </r>
  </si>
  <si>
    <t>项目计划采取“村党支部+合作社+农户”模式，利用原引进正邦集团生猪养殖项目已流转后退还的土地资源，统筹合作社和农户种植皇竹草、巨菌草等饲草800亩，新建钢架青储饲草加工厂房1栋200㎡，建设饲草存储房1栋200㎡、地坪200㎡，购置三缸压块机1台、输送设备1台、分料器1个、15T铡草机1台、称重设备1台、配电箱2个等设备采购安装。</t>
  </si>
  <si>
    <t>20230620—20231105</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</si>
  <si>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勐佑镇农田灌溉沟渠通水修复项目</t>
    </r>
  </si>
  <si>
    <r>
      <rPr>
        <sz val="10"/>
        <rFont val="宋体"/>
        <charset val="134"/>
      </rPr>
      <t>修复河西大沟习谦坝头闸门1座，新建过水涵4座,泄洪沟渠40米,埋设</t>
    </r>
    <r>
      <rPr>
        <sz val="10"/>
        <rFont val="Times New Roman"/>
        <charset val="0"/>
      </rPr>
      <t>₵</t>
    </r>
    <r>
      <rPr>
        <sz val="10"/>
        <rFont val="宋体"/>
        <charset val="134"/>
      </rPr>
      <t>1000双壁波纹管100米，泄水孔5道,修复大沟500米，支砌L沟毛石挡墙500米。项目覆盖灌溉面积2000亩。河西大沟正常通水后，可带动周边450余户农户正常生产劳作。</t>
    </r>
  </si>
  <si>
    <t>通过项目实施，修复河西大沟习谦坝头闸门1座，项目覆盖勐佑镇习谦村、棕园村、勐佑村和河东村450余户种植农户2000余亩土地，可带动周边农户生产劳作450余户。</t>
  </si>
  <si>
    <t>勐佑镇</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</si>
  <si>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勐佑镇大寨子村上土茶业茶叶匀堆机组生产线建设项目</t>
    </r>
  </si>
  <si>
    <t>购买安装茶叶匀堆机组1套，包括L型上料提升机、往复式纵向移动输送机、箱体底部链板输送机、箱体出料提升机、混料箱、PLC控制系统。茶叶匀堆机组按投资占比77．8%进行确权登记，并纳入村集体资产进行管理。</t>
  </si>
  <si>
    <t>20230620—20231101</t>
  </si>
  <si>
    <t>通过项目实施，增加村集体经济收入4.9万元以上，受益贫困人口满意度90%，经营主体满意度90%。项目受益1个行政村3个自然村12个村民小组，105户农户483人.其中：受益脱贫人口和监测对象75户283人。</t>
  </si>
  <si>
    <t>收益分红，就业务工，带动生产</t>
  </si>
  <si>
    <t>和德村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</si>
  <si>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凤庆县洛党镇和德村产业基地建设集体经济项目</t>
    </r>
  </si>
  <si>
    <t>1.滇橄榄育苗点：①场地平整10亩；②管理用房建设60平方米；③667平方米育苗大棚建设；④遮阳设施9亩；⑤主管线安装800米、不锈钢水箱2座、喷灌设施及用电设施配套；⑥产业道路建设400米；⑦苗床6670平方米、防护围栏600米；⑧土质提升、作业用具、抽水设备配套；⑨花卉苗圃种植600平方米。2.滇黄精产业种植300亩。3.有机茶园建设：①茶园提质改造500亩；②诱虫灯安装20盏；③20方水池建设、DN50钢管安装1500米、40方取水坝建设。4.天然蚕丝被加工作坊建设：抽丝机、手工加工设备5套及产品展示柜一组。5.人员从业技能培训140人次。</t>
  </si>
  <si>
    <t>通过项目实施，增加村集体经济收入，带动群众增收，项目受益1个行政村2个自然村8个村民小组，325户农户1380人，其中脱贫户120户481人。</t>
  </si>
  <si>
    <t>带动生产，帮助产销对接，就业务工</t>
  </si>
  <si>
    <t>大兴村</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</si>
  <si>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洛党镇大兴村红色富民农作物秸秆回收利用氨化饲料加工生产线建设项目</t>
    </r>
  </si>
  <si>
    <t xml:space="preserve">建设“党支部+公司+基地+农户”模式的带动发展项目1个，补助50万元，主要用于氨化饲料加工生产线建设，补助资金形成资产归大兴村集体所有，用于增加村集体经济。
</t>
  </si>
  <si>
    <t>20230715—20231123</t>
  </si>
  <si>
    <t>通过建设氨化饲料加工生产线1条，增加村集体经济收入，带动群众增收。</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</si>
  <si>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洛党镇和德村茶叶加工厂房建设项目</t>
    </r>
  </si>
  <si>
    <t>（1）拆除废旧初制所（不涉及新增用地，土地为村集体所有），新建1幢2层钢架厂房610平方米，概算投资57．95万元；（2）茶叶提香机1台，概算投资2．05万元；（3）茶叶色选机1台，概算投资10万元。</t>
  </si>
  <si>
    <t>20230620—20231123</t>
  </si>
  <si>
    <t>通过项目实施，增加村集体经济收入≥4.9万元，受益贫困人口满意度≥90%，经营主体满意度≥90%。项目受益1个行政村2个自然村8个村民小组，325户农户1380人。其中：受益脱贫人口和监测对象121户481人。</t>
  </si>
  <si>
    <t>资产入股，收益分红</t>
  </si>
  <si>
    <t>雪山镇</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</si>
  <si>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t>
    </r>
    <r>
      <rPr>
        <sz val="10"/>
        <rFont val="宋体"/>
        <charset val="134"/>
      </rPr>
      <t>雪山镇</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凤庆县雪山镇巨菌草种植加工项目</t>
    </r>
  </si>
  <si>
    <t>项目计划采取“村党支部＋合作社＋农户”模式，采取农户提供土地，由合作社调供巨菌草种苗并指导农户按照每吨巨菌草种植5亩进行标准化种植巨菌草1203亩。新建肉牛养殖厂房1个1000平方米，青储饲料加工厂购置过磅秤1台、抓机2台、拌合机1台、撒料车1台。</t>
  </si>
  <si>
    <t>20230703—</t>
  </si>
  <si>
    <t>通过项目实施，集体经济不断壮大，农民收不断增加，每年销售收入800万元左右，提供就业岗位20人左右。</t>
  </si>
  <si>
    <r>
      <rPr>
        <sz val="10"/>
        <rFont val="宋体"/>
        <charset val="134"/>
      </rPr>
      <t>凤庆县</t>
    </r>
    <r>
      <rPr>
        <sz val="10"/>
        <rFont val="Courier New"/>
        <charset val="134"/>
      </rPr>
      <t>-</t>
    </r>
    <r>
      <rPr>
        <sz val="10"/>
        <rFont val="宋体"/>
        <charset val="134"/>
      </rPr>
      <t>雪山镇</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雪山镇安和村农产品加工厂建设项目</t>
    </r>
  </si>
  <si>
    <t>（1）中央财政衔接资金（扶持新型农村集体经济发展项目）70万元。新建360平方米的厂房（833元/平方米），投资概算30万元；购置茶叶加工一体化设备，投资概算40万元。形成固定资产按规定进行确权登记，并纳入安和村集体资产进行管理。（2）“一县一业”水洗果加工站项目资金40万元和自筹40万元。购置核桃水洗果加工一体化设备，投资概算60万元；建设用水、用电及围墙等附属设施，投资概算20万元。</t>
  </si>
  <si>
    <t>涌金村</t>
  </si>
  <si>
    <r>
      <rPr>
        <sz val="10"/>
        <rFont val="宋体"/>
        <charset val="134"/>
      </rPr>
      <t>凤庆县</t>
    </r>
    <r>
      <rPr>
        <sz val="10"/>
        <rFont val="Courier New"/>
        <charset val="134"/>
      </rPr>
      <t>-</t>
    </r>
    <r>
      <rPr>
        <sz val="10"/>
        <rFont val="宋体"/>
        <charset val="134"/>
      </rPr>
      <t>三岔河镇</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三岔河镇涌金村</t>
    </r>
    <r>
      <rPr>
        <sz val="10"/>
        <rFont val="Courier New"/>
        <charset val="134"/>
      </rPr>
      <t>2023</t>
    </r>
    <r>
      <rPr>
        <sz val="10"/>
        <rFont val="宋体"/>
        <charset val="134"/>
      </rPr>
      <t>年肉牛养殖项目</t>
    </r>
  </si>
  <si>
    <t>养殖业基地</t>
  </si>
  <si>
    <t>规划养殖120头以上肉牛，财政补助资金作为发展村集体经济资本金，采取“村党组织+合作社+养殖大户+农户”模式运行，实现村集体经济发展壮大、合作社创收盈利、农户增收致富。</t>
  </si>
  <si>
    <t xml:space="preserve">通过项目实施，养殖肉牛120头，实现畜牧业产业150万元，村集体经济年收益5万元，带动农户户均增收2800元以上。
</t>
  </si>
  <si>
    <t>带动生产，就业务工，收益分红，帮助产销对接</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</si>
  <si>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凤庆县诗礼乡孔兴村</t>
    </r>
    <r>
      <rPr>
        <sz val="10"/>
        <rFont val="Courier New"/>
        <charset val="134"/>
      </rPr>
      <t>2023</t>
    </r>
    <r>
      <rPr>
        <sz val="10"/>
        <rFont val="宋体"/>
        <charset val="134"/>
      </rPr>
      <t>年青储饲料加工厂建设项目</t>
    </r>
  </si>
  <si>
    <t>项目计划采取“村党支部+合作社+农户”模式，在孔兴村建设青储饲料加工厂房车间1个。1.厂房建设。新建加工车间1个，面积不少于500平方米；2.仓储建设。建设仓储厂房1座，面积200平方米，配套厂区内硬化等；3.设备购置。购置三缸压块机2台、输送设备2台、分料器2个、铡草机2台、称重设备2台、配电箱2个、发酵拌料设备、流水包装设备等设施设备；4.附属设施配套。配套架设青储饲草加工厂生产用电和用水、进场道路硬化建设等。</t>
  </si>
  <si>
    <t>通过项目建设工作，建设青储饲料加工厂1个，增加村集体经济收入，带动群众增收。</t>
  </si>
  <si>
    <t>朝阳村</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</si>
  <si>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凤庆县诗礼乡朝阳村萝卜初加工厂房建设项目</t>
    </r>
  </si>
  <si>
    <t>项目计划采取“村党支部+合作社+农户”模式，在朝阳村建设萝卜初加工车间1个。1.厂房建设。新建加工车间1个，面积300平方米（含腌制区和干品制作区）；2.设备购置。购置萝卜分选机、传送带、气泡清洗机、切条机、烘干机、包装机等设施设备1套；3.冷藏仓储建设。建设冷藏仓储厂房1座，面积80平方米，配套制冷设备1套；4.萝卜初加工厂房水、电等附属设施配套。</t>
  </si>
  <si>
    <t>通过项目实施，建设萝卜初加工厂房1座，面积300平方米左右，购置设备1项及冷藏仓储建设80平方米，附属设施配套建设，延长萝卜产业链，增加萝卜产品附加值，提高群众收入，增加村集体经济收入，不断夯实乡村振兴基础。</t>
  </si>
  <si>
    <t>土地流转，就业务工，带动生产</t>
  </si>
  <si>
    <t>凤庆县诗礼乡人民政府</t>
  </si>
  <si>
    <t>武伟村</t>
  </si>
  <si>
    <r>
      <rPr>
        <sz val="10"/>
        <rFont val="宋体"/>
        <charset val="134"/>
      </rPr>
      <t>凤庆县</t>
    </r>
    <r>
      <rPr>
        <sz val="10"/>
        <rFont val="Courier New"/>
        <charset val="134"/>
      </rPr>
      <t>-</t>
    </r>
    <r>
      <rPr>
        <sz val="10"/>
        <rFont val="宋体"/>
        <charset val="134"/>
      </rPr>
      <t>诗礼乡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诗礼乡武伟村青储饲料加工厂建设项目</t>
    </r>
  </si>
  <si>
    <t>（1）新建集加工、仓储、销售为一体的加工车间1个，面积300平方米（500元/平方米），投资概算15万元；（2）购买饲料加工设备1套，含粉碎机、输送机、发酵拌料机、流水包装设备、运输传送平台等，投资概算40万元；（3）水电路等附属设施建设，投资概算15万元。</t>
  </si>
  <si>
    <t>通过项目实施，增加村集体经济收入5万元，受益贫困人口满意度90%，经营主体满意度90%。项目受益4个行政村（武伟、朝阳、安义、禄丰），800户农户4000人，其中受益脱贫户10户40人。</t>
  </si>
  <si>
    <t>新华彝族苗族乡</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</si>
  <si>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新华乡美华村民族团结进步示范村建设项目</t>
    </r>
  </si>
  <si>
    <t>1.中草药种植培训及展示厅600平方米，中草药晒场1500平方米；2.滇黄精、山楂等中草药约600亩；3.创建民族团结进步示范户10户。</t>
  </si>
  <si>
    <t>20230115—20231105</t>
  </si>
  <si>
    <t>通过项目实施，带动周边群众参与 到产业发展中，提升群众收入，增加群众幸福感。同时能有效优 化产业布局，转变发展方式，缩小区域发展差距。中草药种植业 是一种特殊的综合性产业，并且关联度高、涉及面广、辐射力强、 带动性大，是当下最具活力的新兴产业。该项目的实施能进一步 实现民族团结，有效解决贫困问题，充分普及现代文明，从而带 动全乡经济和社会的和谐发展，使各族人民共享改革发展成果， 创造更加美好的幸福生活。</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</si>
  <si>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新华乡美华村奴古彝寨乡村民族文化体验游开发项目</t>
    </r>
  </si>
  <si>
    <t>以奴古彝族传统村落保护为契机，为传承和保护少数民族特色村落，提升少数民族地区产业发展水平，增进民族团结，全面推进乡村振兴，拟对村落内现有产业进行补充完善，种植山楂树830棵，并对产业园进行管护。</t>
  </si>
  <si>
    <t>20230603—20231015</t>
  </si>
  <si>
    <t>通过项目实施，以奴古彝族传统村落保护为契机，为传承和保护少数民族特色村落，提升少数民族地区产业发展水平，增进民族团结，全面推进乡村振兴。</t>
  </si>
  <si>
    <t>砚田村</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</si>
  <si>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新华乡砚田村麦芽糖加工厂建设项目</t>
    </r>
  </si>
  <si>
    <t>（1）中央财政衔接资金（扶持新型农村集体经济发展项目）70万元。用于：建设500平方米厂房，单价1400元/平方米，项目用地已办理预留建设用地。形成固定资产按规定进行确权登记，并纳入砚田村集体资产进行管理。（2）配套移民后扶资金80万元。用于：原料基地建设大麦300亩、玉米500亩、蓿米300亩、核桃1000亩建设，投资概算40万元；配备2条生产线，购置生物燃料炉、搅拌机以及真空包装设备、压缩设备、食品包装设施2套，投资概算40万元。</t>
  </si>
  <si>
    <t>通过砚田村麦芽糖加工厂房建设，增加村集体经济收入，带动群众增收。项目受益1个行政村，5个自然村，23个村民小组，30户127人.其中：受益脱贫人口和监测对象15户56人。</t>
  </si>
  <si>
    <t>就业务工，带动生产，帮助产销对接，收益分红，其他</t>
  </si>
  <si>
    <t>回龙村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</si>
  <si>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年中央财政以工代赈项目（核桃提质增效）</t>
    </r>
  </si>
  <si>
    <t>核桃提质增效1000亩，每亩300元。</t>
  </si>
  <si>
    <t>20230116—20230710</t>
  </si>
  <si>
    <t>通过项目建设工作，对全县符合条件的脱贫户、边缘易致贫户等群众进行农业栽培、养殖技能培训和就业技能提升培训，提高群众生产技能，增加就业收入和拓宽就业渠道。项目覆盖全县13个乡镇，受益2000人以上。</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</si>
  <si>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年中央财政以工代赈项目（茶叶提质增效）</t>
    </r>
  </si>
  <si>
    <t>茶叶提质增效生态化管理1000亩，每亩400元。</t>
  </si>
  <si>
    <t>通过核桃提质增效1000亩，项目受益1个行政村，共受益236户851人。预计带动当地农村群众务工人数120人。</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</si>
  <si>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年中央财政以工代赈项目（黄精种植）</t>
    </r>
  </si>
  <si>
    <t>林下黄精种植100亩，每亩3000元。</t>
  </si>
  <si>
    <t>通过林下黄精种植100亩，项目受益1个行政村，共受益236户851人。预计带动当地农村群众务工人数120人。</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</si>
  <si>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年中央财政以工代赈项目（茶叶制作车间）</t>
    </r>
  </si>
  <si>
    <t>新建茶叶制作车间600平方米。</t>
  </si>
  <si>
    <t>20230320—20231110</t>
  </si>
  <si>
    <t>通过项目实施，建设茶叶制作车间 600 平方米，预计带动当地农村群众务工人数120人，切实增加群众收入。</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</si>
  <si>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凤庆县大寺乡河顺村农产品销售市场建设项目</t>
    </r>
  </si>
  <si>
    <t>市场建设和农村物流</t>
  </si>
  <si>
    <t>市级扶持壮大村级集体经济项目资金50万元，主要用于：①场地开挖平整5亩，新建农产品销售屋2间，每间40平方米;新建销售亭一个16平方米; 销售场地160平方米，计划投资41万元。②架设饮水管道3.5公里；架设电线500m,计划投资9万元。</t>
  </si>
  <si>
    <t>20230915—</t>
  </si>
  <si>
    <t>通过“村党总支部+合  作社+商户+农户”的模式，村集体向商户打包出租整个农产品销售市 场，市场日常管理由商户具体负责，并向农户出租销售屋及场地。</t>
  </si>
  <si>
    <t>带动生产，帮助产销对接</t>
  </si>
  <si>
    <t>德乐村</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</si>
  <si>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大寺乡德乐村大坝茶所提升扩建项目</t>
    </r>
  </si>
  <si>
    <t>（1）新建茶叶晾晒场硬化1000平方米，单价130元/平方米，投资13万元。
（2）盘活修缮厂房700平方米，单价400元/平方米，投资28万元，不涉及新增用地。
（3）购买茶叶初制加工生产线1条，包括萎凋槽6组、全自动烘干机2台、揉捻机6台、茶叶输送带1条、风选机1组，投资29万元。</t>
  </si>
  <si>
    <t>项目建成后，将初制所出租给凤庆县大坝茶叶专业合作社进行茶叶初加工及销售，以收取租金方式产生经济效益。预计村级每年增加集体经济收入5万元。</t>
  </si>
  <si>
    <t>开明村、复兴村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</si>
  <si>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凤庆县</t>
    </r>
    <r>
      <rPr>
        <sz val="10"/>
        <rFont val="Courier New"/>
        <charset val="134"/>
      </rPr>
      <t>-</t>
    </r>
    <r>
      <rPr>
        <sz val="10"/>
        <rFont val="宋体"/>
        <charset val="134"/>
      </rPr>
      <t>腰街彝族乡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腰街彝族乡</t>
    </r>
    <r>
      <rPr>
        <sz val="10"/>
        <rFont val="Courier New"/>
        <charset val="134"/>
      </rPr>
      <t>2023</t>
    </r>
    <r>
      <rPr>
        <sz val="10"/>
        <rFont val="宋体"/>
        <charset val="134"/>
      </rPr>
      <t>年沿江片区热带水果种植项目</t>
    </r>
  </si>
  <si>
    <t>项目计划以“党组织+合作社+公司+农户”模式实施，财政补助资金作为发展村集体经济资本金，由村集体经济组织与合作社合作经营。共计划种植沿江片区热带水果1600亩（其中：第一期计划种植600亩，第二期计划种植1000亩），第一期：种植杨梅等热带水果600亩，具体为集中种植100亩，合作社分散种植500亩。配套建设管理用房100平方米，灌溉管网6公里，蓄水池7个（25立方）。</t>
  </si>
  <si>
    <t>通过项目实施，村集体每亩每年可收入713.86元，其中：与公司合作收益188.0625万元，每亩每年可收入1446.63元；与合作社合作368.75万元，每亩每年可收入567.31元；解决集中种植区47户农户剩余劳动力10人，收入按照每月2500元，10人每年每人可增加工资性收入3万元。</t>
  </si>
  <si>
    <t>土地流转，就业务工，带动生产，帮助产销对接，收益分红</t>
  </si>
  <si>
    <t>复兴村</t>
  </si>
  <si>
    <r>
      <rPr>
        <sz val="10"/>
        <rFont val="宋体"/>
        <charset val="134"/>
      </rPr>
      <t>凤庆县</t>
    </r>
    <r>
      <rPr>
        <sz val="10"/>
        <rFont val="Courier New"/>
        <charset val="134"/>
      </rPr>
      <t>-</t>
    </r>
    <r>
      <rPr>
        <sz val="10"/>
        <rFont val="宋体"/>
        <charset val="134"/>
      </rPr>
      <t>腰街彝族乡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腰街彝族乡复兴村后箐自然村彝寨乡村民族文化体验游开发项目</t>
    </r>
  </si>
  <si>
    <t>以发展复兴村后箐组民族团结示范园为契机，为促进和保护少数民族融合，增加少数民族群众收入，增进民族团结，全面推进乡村振兴，在示范园内种植雁红桃树1700株、梨树100株、樱桃100株、苹果100株。</t>
  </si>
  <si>
    <t>20230816—20231031</t>
  </si>
  <si>
    <t>通过项目实施，以发展复兴村后箐组民族团结示范园为契机，为促进和保护少数民族融合，增加少数民族群众收入，增进民族团结，全面推进乡村振兴。</t>
  </si>
  <si>
    <r>
      <rPr>
        <sz val="10"/>
        <rFont val="宋体"/>
        <charset val="134"/>
      </rPr>
      <t>凤庆县</t>
    </r>
    <r>
      <rPr>
        <sz val="10"/>
        <rFont val="Courier New"/>
        <charset val="134"/>
      </rPr>
      <t>-</t>
    </r>
    <r>
      <rPr>
        <sz val="10"/>
        <rFont val="宋体"/>
        <charset val="134"/>
      </rPr>
      <t>腰街彝族乡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腰街乡复兴村民族团结进步示范村建设项目</t>
    </r>
  </si>
  <si>
    <t>1.改造合作社及10户示范户肉牛圈舍650平方米；2.新建合作社及10户示范户肉牛饲料青储池4个80立方米；3.新建合作社及 10户示范户肉牛养殖三级化粪池1000立方米。</t>
  </si>
  <si>
    <t>20230107—20231110</t>
  </si>
  <si>
    <t>通过腰街乡复兴村民族团结进步示范村建设项目建设，进一步增加群众收入，改善民族地区生产生活条件，铸牢中华民族共同体意识，受益农户578户2510人，受益建档立卡户141户580人。</t>
  </si>
  <si>
    <t>琼英村</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</si>
  <si>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郭大寨乡琼英村茶叶提质增效项目</t>
    </r>
  </si>
  <si>
    <t>茶叶提质增效120亩，建设茶叶初制加工厂房400平方米。</t>
  </si>
  <si>
    <t>20230621—20230920</t>
  </si>
  <si>
    <t>通过项目实施。茶叶提质增效120亩，建设茶叶初制加工厂房400平方米，带动群众增收。</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</si>
  <si>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郭大寨乡邦贵村林下中草药示范基地建设项目</t>
    </r>
  </si>
  <si>
    <t>项目采取“党支部＋合作社＋基地＋农户”的模式建设，种植滇黄精100亩，土地整理100亩，配套有机肥100吨、灌溉管线（40型pe管线）3公里等设施。</t>
  </si>
  <si>
    <t>通过种植滇黄精100亩，带动村集体每年分红预计10万元，促进群众增收户均增收1500元</t>
  </si>
  <si>
    <t>土地流转，就业务工，收益分红</t>
  </si>
  <si>
    <t>平掌村</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</si>
  <si>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郭大寨乡平掌村养殖场建设项目</t>
    </r>
  </si>
  <si>
    <t>圈舍建设846平方米，仓库房173平方米，生活用房64平方米，配套排污等设施。</t>
  </si>
  <si>
    <t>20230327—20230720</t>
  </si>
  <si>
    <t>通过圈舍建设项目实施，完善配套排污等设施，增加群众收入，带动农户持续增收。</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</si>
  <si>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郭大寨邦贵村集体经济建设项目</t>
    </r>
  </si>
  <si>
    <t>加工房建设150平方米，管理房建设220平方米，配置叶加工设备6台</t>
  </si>
  <si>
    <t>20230327—20230820</t>
  </si>
  <si>
    <t>通过建设加工房建设150平方米，管理房建设220平方米，配置叶加工设备6台，带动群众增收，受益464户 2025人，其中建档立卡户153户633人。</t>
  </si>
  <si>
    <r>
      <rPr>
        <sz val="10"/>
        <rFont val="宋体"/>
        <charset val="134"/>
      </rPr>
      <t>凤庆县</t>
    </r>
    <r>
      <rPr>
        <sz val="10"/>
        <rFont val="Courier New"/>
        <charset val="134"/>
      </rPr>
      <t>-</t>
    </r>
    <r>
      <rPr>
        <sz val="10"/>
        <rFont val="宋体"/>
        <charset val="134"/>
      </rPr>
      <t>郭大寨彝族白族乡</t>
    </r>
    <r>
      <rPr>
        <sz val="10"/>
        <rFont val="Courier New"/>
        <charset val="134"/>
      </rPr>
      <t>_</t>
    </r>
    <r>
      <rPr>
        <sz val="10"/>
        <rFont val="宋体"/>
        <charset val="134"/>
      </rPr>
      <t>产业发展</t>
    </r>
    <r>
      <rPr>
        <sz val="10"/>
        <rFont val="Courier New"/>
        <charset val="134"/>
      </rPr>
      <t>_</t>
    </r>
    <r>
      <rPr>
        <sz val="10"/>
        <rFont val="宋体"/>
        <charset val="134"/>
      </rPr>
      <t>新型农村集体经济发展项目</t>
    </r>
    <r>
      <rPr>
        <sz val="10"/>
        <rFont val="Courier New"/>
        <charset val="134"/>
      </rPr>
      <t>_</t>
    </r>
    <r>
      <rPr>
        <sz val="10"/>
        <rFont val="宋体"/>
        <charset val="134"/>
      </rPr>
      <t>郭大寨乡琼英村茶叶生产厂房建设项目</t>
    </r>
  </si>
  <si>
    <t>（1）在琼英村建设茶叶加工厂房400平方米，单价1700元/平方米，投资概算68万元。
（2）堆砌挡墙（M7．5浆砌石）86立方米，投资概算2万元。</t>
  </si>
  <si>
    <t>20230704—20231110</t>
  </si>
  <si>
    <t>通过项目建设工作，茶叶加工厂房400平方米1间，增加村集体经济收入6.5万元，项目受益1个行政村6个自然村8个村民小组738户农户2981人，其中：受益脱贫人口和监测对象347户1440人。</t>
  </si>
  <si>
    <t>二、就业项目</t>
  </si>
  <si>
    <t>—</t>
  </si>
  <si>
    <t>凤庆县人力资源和社会保障局</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</si>
  <si>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凤庆县脱贫人口跨省务工交通补贴项目</t>
    </r>
  </si>
  <si>
    <t>交通费补助</t>
  </si>
  <si>
    <t>对全县跨省农村脱贫劳动力外出务工发放一次性交通补助2046人，按照每人不超过1000元的标准给予一次性外出务工交通补助。</t>
  </si>
  <si>
    <t>20230113—20230830</t>
  </si>
  <si>
    <t>通过开展跨省脱贫劳动力务工交通补助工作，鼓励农村劳动力外出务工并稳定就业，切实增加脱贫人口收入。</t>
  </si>
  <si>
    <t>董旺强</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</si>
  <si>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t>
    </r>
    <r>
      <rPr>
        <sz val="10"/>
        <rFont val="Courier New"/>
        <charset val="134"/>
      </rPr>
      <t>2023</t>
    </r>
    <r>
      <rPr>
        <sz val="10"/>
        <rFont val="宋体"/>
        <charset val="134"/>
      </rPr>
      <t>年脱贫人口跨省务工交通补贴项目</t>
    </r>
  </si>
  <si>
    <t>对全县跨省农村脱贫劳动力外出务工发放一次性交通补助4026人，按照每人不超过1000元的标准给予一次性外出务工交通补助。</t>
  </si>
  <si>
    <t>20230125—20231013</t>
  </si>
  <si>
    <t>通过对全县跨省农村脱贫劳动力外出务工发放一次性交通补助4026人，切实提高贫困群众外出务工积极性，确保脱贫人口和监测对象劳动力稳定就业，拓宽群众增收渠道，增加群众收入。</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</si>
  <si>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t>
    </r>
    <r>
      <rPr>
        <sz val="10"/>
        <rFont val="Courier New"/>
        <charset val="134"/>
      </rPr>
      <t>2023</t>
    </r>
    <r>
      <rPr>
        <sz val="10"/>
        <rFont val="宋体"/>
        <charset val="134"/>
      </rPr>
      <t>年度第四批脱贫人口跨省务工交通补贴项目</t>
    </r>
  </si>
  <si>
    <t>对全县跨省农村脱贫劳动力外出务工发放一次性交通补助2063，按照每人每年不超过1000元的标准给予一次性外出务工交通补助。</t>
  </si>
  <si>
    <t>20231106—20231114</t>
  </si>
  <si>
    <t xml:space="preserve"> 通过开展跨省脱贫劳动力务工交通补助工作，发放交通补贴165万元，补助人员2063人；鼓励农村劳动力外出务工并稳定就业，切实增加脱贫人口收入。</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</si>
  <si>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t>
    </r>
    <r>
      <rPr>
        <sz val="10"/>
        <rFont val="Courier New"/>
        <charset val="134"/>
      </rPr>
      <t>2023</t>
    </r>
    <r>
      <rPr>
        <sz val="10"/>
        <rFont val="宋体"/>
        <charset val="134"/>
      </rPr>
      <t>年度第二批脱贫人口跨省务工交通补贴项目</t>
    </r>
  </si>
  <si>
    <t>对全县跨省农村脱贫劳动力外出务工发放一次性交通补助2037人，按照每人每年不超过1000元的标准给予一次性外出务工交通补助。</t>
  </si>
  <si>
    <t>20231020—20231102</t>
  </si>
  <si>
    <t>通过开展跨省脱贫劳动力务工交通补助工作，发放交通补贴162.96万元，补助人员2037人；鼓励农村劳动力外出务工并稳定就业，切实增加脱贫人口收入。</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</si>
  <si>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务工补助</t>
    </r>
    <r>
      <rPr>
        <sz val="10"/>
        <rFont val="Courier New"/>
        <charset val="134"/>
      </rPr>
      <t>_</t>
    </r>
    <r>
      <rPr>
        <sz val="10"/>
        <rFont val="宋体"/>
        <charset val="134"/>
      </rPr>
      <t>凤庆县</t>
    </r>
    <r>
      <rPr>
        <sz val="10"/>
        <rFont val="Courier New"/>
        <charset val="134"/>
      </rPr>
      <t>2023</t>
    </r>
    <r>
      <rPr>
        <sz val="10"/>
        <rFont val="宋体"/>
        <charset val="134"/>
      </rPr>
      <t>年度第三批脱贫人口跨省务工交通补贴项目</t>
    </r>
  </si>
  <si>
    <t>对全县跨省农村脱贫劳动力外出务工发放一次性交通补助574人，按照每人每年不超过1000元的标准给予一次性外出务工交通补助。</t>
  </si>
  <si>
    <t>通过开展跨省脱贫劳动力务工交通补助工作，发放交通补贴45.96万元，补助人员574人；鼓励农村劳动力外出务工并稳定就业，切实增加脱贫人口收入。</t>
  </si>
  <si>
    <t>凤庆县职业教育中心</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</si>
  <si>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产业服务支撑项目</t>
    </r>
    <r>
      <rPr>
        <sz val="10"/>
        <rFont val="Courier New"/>
        <charset val="134"/>
      </rPr>
      <t>_</t>
    </r>
    <r>
      <rPr>
        <sz val="10"/>
        <rFont val="宋体"/>
        <charset val="134"/>
      </rPr>
      <t>凤庆县</t>
    </r>
    <r>
      <rPr>
        <sz val="10"/>
        <rFont val="Courier New"/>
        <charset val="134"/>
      </rPr>
      <t>2023</t>
    </r>
    <r>
      <rPr>
        <sz val="10"/>
        <rFont val="宋体"/>
        <charset val="134"/>
      </rPr>
      <t>年乡村人才振兴行动计划</t>
    </r>
    <r>
      <rPr>
        <sz val="10"/>
        <rFont val="Courier New"/>
        <charset val="134"/>
      </rPr>
      <t>“</t>
    </r>
    <r>
      <rPr>
        <sz val="10"/>
        <rFont val="宋体"/>
        <charset val="134"/>
      </rPr>
      <t>脱产式</t>
    </r>
    <r>
      <rPr>
        <sz val="10"/>
        <rFont val="Courier New"/>
        <charset val="134"/>
      </rPr>
      <t>”</t>
    </r>
    <r>
      <rPr>
        <sz val="10"/>
        <rFont val="宋体"/>
        <charset val="134"/>
      </rPr>
      <t>证书培训项目</t>
    </r>
  </si>
  <si>
    <t>技能培训</t>
  </si>
  <si>
    <t>整合各部门资金，对全县符合条件的脱贫户、边缘易致贫户等群众进行农业栽培、养殖技能培训和就业技能提升培训2000人以上。其中财政衔接资金100万元。</t>
  </si>
  <si>
    <t>20230116—20230930</t>
  </si>
  <si>
    <t>王武华</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</si>
  <si>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年脱贫人口高标准培训模式输送比亚迪公司就业补助项目</t>
    </r>
  </si>
  <si>
    <t>计划输送到深圳市龙岗区风向标职业培训学校（比亚迪股份有限公司委托合作）开展脱贫劳动力职业技能培训、定向就业30人左右。</t>
  </si>
  <si>
    <t>20230615—</t>
  </si>
  <si>
    <t>通过高标准培训模式输送比亚迪公司培训就业工作，开展脱贫劳动力职业技能培训，定向就业30人左右，切实促进脱贫人口和监测对象劳动力稳定就业，增加收入。</t>
  </si>
  <si>
    <t>其他</t>
  </si>
  <si>
    <t>凤庆县人力资源和社会保障局、凤庆县乡村振兴局</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</si>
  <si>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加工流通项目</t>
    </r>
    <r>
      <rPr>
        <sz val="10"/>
        <rFont val="Courier New"/>
        <charset val="134"/>
      </rPr>
      <t>_</t>
    </r>
    <r>
      <rPr>
        <sz val="10"/>
        <rFont val="宋体"/>
        <charset val="134"/>
      </rPr>
      <t>凤庆县</t>
    </r>
    <r>
      <rPr>
        <sz val="10"/>
        <rFont val="Courier New"/>
        <charset val="134"/>
      </rPr>
      <t>2023</t>
    </r>
    <r>
      <rPr>
        <sz val="10"/>
        <rFont val="宋体"/>
        <charset val="134"/>
      </rPr>
      <t>年度第一批脱贫人口</t>
    </r>
    <r>
      <rPr>
        <sz val="10"/>
        <rFont val="Courier New"/>
        <charset val="134"/>
      </rPr>
      <t>“</t>
    </r>
    <r>
      <rPr>
        <sz val="10"/>
        <rFont val="宋体"/>
        <charset val="134"/>
      </rPr>
      <t>人人持证</t>
    </r>
    <r>
      <rPr>
        <sz val="10"/>
        <rFont val="Courier New"/>
        <charset val="134"/>
      </rPr>
      <t xml:space="preserve"> </t>
    </r>
    <r>
      <rPr>
        <sz val="10"/>
        <rFont val="宋体"/>
        <charset val="134"/>
      </rPr>
      <t>技能致富</t>
    </r>
    <r>
      <rPr>
        <sz val="10"/>
        <rFont val="Courier New"/>
        <charset val="134"/>
      </rPr>
      <t>”</t>
    </r>
    <r>
      <rPr>
        <sz val="10"/>
        <rFont val="宋体"/>
        <charset val="134"/>
      </rPr>
      <t>专项行动培训项目</t>
    </r>
  </si>
  <si>
    <t>20230620—20231113</t>
  </si>
  <si>
    <t>通过开展脱贫人口“人人持证 技能致富”专项行动培训，第一批计划培训1410人。切实提升脱贫人口和监测对象劳动力职业技能水平，提高持证率和就业率。</t>
  </si>
  <si>
    <t>董旺强、张学起</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</si>
  <si>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就业</t>
    </r>
    <r>
      <rPr>
        <sz val="10"/>
        <rFont val="Courier New"/>
        <charset val="134"/>
      </rPr>
      <t>_</t>
    </r>
    <r>
      <rPr>
        <sz val="10"/>
        <rFont val="宋体"/>
        <charset val="134"/>
      </rPr>
      <t>凤庆县</t>
    </r>
    <r>
      <rPr>
        <sz val="10"/>
        <rFont val="Courier New"/>
        <charset val="134"/>
      </rPr>
      <t>2023</t>
    </r>
    <r>
      <rPr>
        <sz val="10"/>
        <rFont val="宋体"/>
        <charset val="134"/>
      </rPr>
      <t>年扶志扶智乡村人才振兴行动计划</t>
    </r>
    <r>
      <rPr>
        <sz val="10"/>
        <rFont val="Courier New"/>
        <charset val="134"/>
      </rPr>
      <t>“</t>
    </r>
    <r>
      <rPr>
        <sz val="10"/>
        <rFont val="宋体"/>
        <charset val="134"/>
      </rPr>
      <t>脱产式</t>
    </r>
    <r>
      <rPr>
        <sz val="10"/>
        <rFont val="Courier New"/>
        <charset val="134"/>
      </rPr>
      <t>”</t>
    </r>
    <r>
      <rPr>
        <sz val="10"/>
        <rFont val="宋体"/>
        <charset val="134"/>
      </rPr>
      <t>证书培训项目</t>
    </r>
  </si>
  <si>
    <t>培训由小湾镇人民政府牵头，县职教中心配合，计划在小湾镇党校开展技能培训300人次以上，对全县有劳动能力、内生动力不足等脱贫人口及监测对象开展职业技能培训，培训内容采取“理论+实操”的课程设置。</t>
  </si>
  <si>
    <t>20230202—</t>
  </si>
  <si>
    <t>通过培训工作，对小湾镇、大寺乡、腰街乡等有劳动能力、内生动力不足的脱贫人口及监测对象开展职业技能培训，培训内容采取“理论+实操”的课程设置，切实提高脱贫人口和监测对象劳动力的持证率和就业率，增加群众收入。</t>
  </si>
  <si>
    <t>就业务工，其他</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</si>
  <si>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就业</t>
    </r>
    <r>
      <rPr>
        <sz val="10"/>
        <rFont val="Courier New"/>
        <charset val="134"/>
      </rPr>
      <t>_</t>
    </r>
    <r>
      <rPr>
        <sz val="10"/>
        <rFont val="宋体"/>
        <charset val="134"/>
      </rPr>
      <t>凤庆县</t>
    </r>
    <r>
      <rPr>
        <sz val="10"/>
        <rFont val="Courier New"/>
        <charset val="134"/>
      </rPr>
      <t>2023</t>
    </r>
    <r>
      <rPr>
        <sz val="10"/>
        <rFont val="宋体"/>
        <charset val="134"/>
      </rPr>
      <t>年度第二批脱贫人口</t>
    </r>
    <r>
      <rPr>
        <sz val="10"/>
        <rFont val="Courier New"/>
        <charset val="134"/>
      </rPr>
      <t>“</t>
    </r>
    <r>
      <rPr>
        <sz val="10"/>
        <rFont val="宋体"/>
        <charset val="134"/>
      </rPr>
      <t>人人持证</t>
    </r>
    <r>
      <rPr>
        <sz val="10"/>
        <rFont val="Courier New"/>
        <charset val="134"/>
      </rPr>
      <t xml:space="preserve"> </t>
    </r>
    <r>
      <rPr>
        <sz val="10"/>
        <rFont val="宋体"/>
        <charset val="134"/>
      </rPr>
      <t>技能致富</t>
    </r>
    <r>
      <rPr>
        <sz val="10"/>
        <rFont val="Courier New"/>
        <charset val="134"/>
      </rPr>
      <t>”</t>
    </r>
    <r>
      <rPr>
        <sz val="10"/>
        <rFont val="宋体"/>
        <charset val="134"/>
      </rPr>
      <t>专项行动培训项目</t>
    </r>
  </si>
  <si>
    <t>20230707—20231113</t>
  </si>
  <si>
    <t>通过深入贯彻落实“技能云南”行动，以“提技能、促就业、增收入”为核心，以“规范、提质”为目标组织脱贫人口开展生产经营和就业技能等职业培训2882人次，提升职业技能水平，提高持证率和就业率。</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</si>
  <si>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公益性岗位</t>
    </r>
    <r>
      <rPr>
        <sz val="10"/>
        <rFont val="Courier New"/>
        <charset val="134"/>
      </rPr>
      <t>_</t>
    </r>
    <r>
      <rPr>
        <sz val="10"/>
        <rFont val="宋体"/>
        <charset val="134"/>
      </rPr>
      <t>凤庆县</t>
    </r>
    <r>
      <rPr>
        <sz val="10"/>
        <rFont val="Courier New"/>
        <charset val="134"/>
      </rPr>
      <t>2023</t>
    </r>
    <r>
      <rPr>
        <sz val="10"/>
        <rFont val="宋体"/>
        <charset val="134"/>
      </rPr>
      <t>年度乡村公益岗补助项目</t>
    </r>
  </si>
  <si>
    <t>公益性岗位</t>
  </si>
  <si>
    <t>安排2023年3月至8月乡村公益岗补助192万元，补助人员400人，补助标准为800元/人.月。</t>
  </si>
  <si>
    <t>20230112—20230828</t>
  </si>
  <si>
    <t>通过开发乡村公益岗工作，安置使用脱贫人口和监测对象劳动力400人，为脱贫人口和监测对象提供就业岗位，增加群众收入。</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</si>
  <si>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公益性岗位</t>
    </r>
    <r>
      <rPr>
        <sz val="10"/>
        <rFont val="Courier New"/>
        <charset val="134"/>
      </rPr>
      <t>_</t>
    </r>
    <r>
      <rPr>
        <sz val="10"/>
        <rFont val="宋体"/>
        <charset val="134"/>
      </rPr>
      <t>凤庆县</t>
    </r>
    <r>
      <rPr>
        <sz val="10"/>
        <rFont val="Courier New"/>
        <charset val="134"/>
      </rPr>
      <t>2023</t>
    </r>
    <r>
      <rPr>
        <sz val="10"/>
        <rFont val="宋体"/>
        <charset val="134"/>
      </rPr>
      <t>年新增乡村公益岗补助项目</t>
    </r>
  </si>
  <si>
    <t>新增开发乡村公益性岗位400个400人，每人每月发放补贴800元，本批资金安排时间为2023年9月至10月，共计应发放岗位补贴64万元。</t>
  </si>
  <si>
    <t>20230725—20231013</t>
  </si>
  <si>
    <t>通过对已安置使用脱贫人口和监测对象劳动力11至12月份补助400人，为脱贫人口和监测对象提供就业岗位400个，增加群众工资性收入64万元。</t>
  </si>
  <si>
    <r>
      <rPr>
        <sz val="10"/>
        <rFont val="宋体"/>
        <charset val="134"/>
      </rPr>
      <t>凤庆县</t>
    </r>
    <r>
      <rPr>
        <sz val="10"/>
        <rFont val="Courier New"/>
        <charset val="134"/>
      </rPr>
      <t>_</t>
    </r>
    <r>
      <rPr>
        <sz val="10"/>
        <rFont val="宋体"/>
        <charset val="134"/>
      </rPr>
      <t>就业项目</t>
    </r>
    <r>
      <rPr>
        <sz val="10"/>
        <rFont val="Courier New"/>
        <charset val="134"/>
      </rPr>
      <t>_</t>
    </r>
    <r>
      <rPr>
        <sz val="10"/>
        <rFont val="宋体"/>
        <charset val="134"/>
      </rPr>
      <t>公益性岗位</t>
    </r>
    <r>
      <rPr>
        <sz val="10"/>
        <rFont val="Courier New"/>
        <charset val="134"/>
      </rPr>
      <t>_</t>
    </r>
    <r>
      <rPr>
        <sz val="10"/>
        <rFont val="宋体"/>
        <charset val="134"/>
      </rPr>
      <t>凤庆县</t>
    </r>
    <r>
      <rPr>
        <sz val="10"/>
        <rFont val="Courier New"/>
        <charset val="134"/>
      </rPr>
      <t>2023</t>
    </r>
    <r>
      <rPr>
        <sz val="10"/>
        <rFont val="宋体"/>
        <charset val="134"/>
      </rPr>
      <t>年</t>
    </r>
    <r>
      <rPr>
        <sz val="10"/>
        <rFont val="Courier New"/>
        <charset val="134"/>
      </rPr>
      <t>11</t>
    </r>
    <r>
      <rPr>
        <sz val="10"/>
        <rFont val="宋体"/>
        <charset val="134"/>
      </rPr>
      <t>至</t>
    </r>
    <r>
      <rPr>
        <sz val="10"/>
        <rFont val="Courier New"/>
        <charset val="134"/>
      </rPr>
      <t>12</t>
    </r>
    <r>
      <rPr>
        <sz val="10"/>
        <rFont val="宋体"/>
        <charset val="134"/>
      </rPr>
      <t>月乡村公益岗补贴项目</t>
    </r>
  </si>
  <si>
    <t>安排2023年11月至12月乡村公益岗补助64万元，补助人员400人，补助标准为800元/人.月。</t>
  </si>
  <si>
    <t>三、乡村建设行动</t>
  </si>
  <si>
    <t>麦地村</t>
  </si>
  <si>
    <r>
      <rPr>
        <sz val="10"/>
        <rFont val="宋体"/>
        <charset val="134"/>
      </rPr>
      <t>凤庆县</t>
    </r>
    <r>
      <rPr>
        <sz val="10"/>
        <rFont val="Courier New"/>
        <charset val="134"/>
      </rPr>
      <t>_</t>
    </r>
    <r>
      <rPr>
        <sz val="10"/>
        <rFont val="宋体"/>
        <charset val="134"/>
      </rPr>
      <t>产业发展</t>
    </r>
    <r>
      <rPr>
        <sz val="10"/>
        <rFont val="Courier New"/>
        <charset val="134"/>
      </rPr>
      <t>_</t>
    </r>
    <r>
      <rPr>
        <sz val="10"/>
        <rFont val="宋体"/>
        <charset val="134"/>
      </rPr>
      <t>生产项目</t>
    </r>
    <r>
      <rPr>
        <sz val="10"/>
        <rFont val="Courier New"/>
        <charset val="134"/>
      </rPr>
      <t>_</t>
    </r>
    <r>
      <rPr>
        <sz val="10"/>
        <rFont val="宋体"/>
        <charset val="134"/>
      </rPr>
      <t>凤山镇麦地村农旅融合发展基础设施建设项目</t>
    </r>
  </si>
  <si>
    <t>农村道路建设（通村路、通户路、小型桥梁等）</t>
  </si>
  <si>
    <t>实施产业路硬化1公里，架设产业用电2.5公里、安置10KV变压器一台，架设人饮管线4公里。</t>
  </si>
  <si>
    <t>20230116—20230615</t>
  </si>
  <si>
    <t xml:space="preserve"> 通过实施产业路硬化、架设产业用电，全面加快麦地村农村融合发展，实现乡村振兴。</t>
  </si>
  <si>
    <t>凤庆县交通运输局</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</si>
  <si>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凤山镇安石村中岭岗连接线建设项目</t>
    </r>
  </si>
  <si>
    <t>项目计划建设安石村委会旁岔路口至中岭岗连接线，宽3.5米，长400米，配套挡墙、涵管、护栏等设施。项目计划投资100万元。</t>
  </si>
  <si>
    <t>20230123—20230627</t>
  </si>
  <si>
    <t>通过项目实施，计划建设安石村委会旁岔路口至中岭岗连接线，宽3.5米，长400米，配套挡墙、涵管、护栏等设施，解决群众交通出行问题。</t>
  </si>
  <si>
    <t>吴文宇</t>
  </si>
  <si>
    <r>
      <rPr>
        <sz val="10"/>
        <rFont val="宋体"/>
        <charset val="134"/>
      </rPr>
      <t>凤庆县</t>
    </r>
    <r>
      <rPr>
        <sz val="10"/>
        <rFont val="Courier New"/>
        <charset val="134"/>
      </rPr>
      <t>,</t>
    </r>
    <r>
      <rPr>
        <sz val="10"/>
        <rFont val="宋体"/>
        <charset val="134"/>
      </rPr>
      <t>新华彝族苗族乡</t>
    </r>
  </si>
  <si>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t>
    </r>
    <r>
      <rPr>
        <sz val="10"/>
        <rFont val="Courier New"/>
        <charset val="134"/>
      </rPr>
      <t>2023</t>
    </r>
    <r>
      <rPr>
        <sz val="10"/>
        <rFont val="宋体"/>
        <charset val="134"/>
      </rPr>
      <t>年欠发达国有林场巩固提升任务项目</t>
    </r>
    <r>
      <rPr>
        <sz val="10"/>
        <rFont val="Courier New"/>
        <charset val="134"/>
      </rPr>
      <t>-</t>
    </r>
    <r>
      <rPr>
        <sz val="10"/>
        <rFont val="宋体"/>
        <charset val="134"/>
      </rPr>
      <t>基础设施建设项目</t>
    </r>
  </si>
  <si>
    <t xml:space="preserve"> 架设洛党厚丰管护站供电线路400米；硬化新华太阳山管护站进站路0.7公里，路宽3.5米
</t>
  </si>
  <si>
    <t>20230112—20230930</t>
  </si>
  <si>
    <t xml:space="preserve"> 通过项目建设工作，硬化新华太阳山管护站进站路0.7公里，路宽3.5米,架设洛党厚丰管护站输电线路400米，改善林场交通出行条件。</t>
  </si>
  <si>
    <t>三塔村</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</si>
  <si>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营盘镇三塔村回子寨饮水工程建设项目</t>
    </r>
  </si>
  <si>
    <t>农村供水保障设施建设</t>
  </si>
  <si>
    <t>项目计划新建1个水源点，建设24m³蓄水池1个，购置抽水设备，电路架设，铺设DN50管道2250米，DN40管道220米，φ50PE管道3860米，φ32PE管道1900米，φ25PE管道1600米，φ20PE管道1800米，土方开挖回填2560m³，入户管道安装70户。</t>
  </si>
  <si>
    <t>20230310—20230711</t>
  </si>
  <si>
    <t>通过项目建设工作，计划新建1个水源点，建设24立方米蓄水池1个，购置抽水设备，电路架设，铺设DN50管道2250米，切实巩固提升群众饮水保障水平。</t>
  </si>
  <si>
    <t>马街村</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</si>
  <si>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凤庆县小湾镇马街村大团山雨污分流改造项目</t>
    </r>
  </si>
  <si>
    <t>农村污水治理</t>
  </si>
  <si>
    <t>新建雨水管3871m，雨水口194座，雨水检查井182座，雨水沉泥井12座，八字型排出口2座，引水沟渠420m。</t>
  </si>
  <si>
    <t>通过项目建设工作，新建雨水管3871m，雨水口194座，雨水检查井182座，雨水沉泥井12座，八字型排出口2座，引水沟渠420m。</t>
  </si>
  <si>
    <t>田心村</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</si>
  <si>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凤庆县洛党镇田心村生态林果种植及人居环境提升项目</t>
    </r>
  </si>
  <si>
    <t>村容村貌提升</t>
  </si>
  <si>
    <t>在洛党镇田心村种植生态林果林木2.8亩，2919株，配套道路建设4000平方米，切实增加搬迁户收入，改善人居环境。项目计划投资100万元。</t>
  </si>
  <si>
    <t>20230125—20230610</t>
  </si>
  <si>
    <t xml:space="preserve"> 通过项目建设工作，在洛党镇田心村种植生态林果林木2.8亩，2919株，配套道路建设4000平方米，切实增加搬迁户收入，改善人居环境。</t>
  </si>
  <si>
    <t>凤庆县住房和城乡建设局</t>
  </si>
  <si>
    <t>鹿鸣村</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</si>
  <si>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凤庆县建成区城郊</t>
    </r>
    <r>
      <rPr>
        <sz val="10"/>
        <rFont val="Courier New"/>
        <charset val="134"/>
      </rPr>
      <t>21</t>
    </r>
    <r>
      <rPr>
        <sz val="10"/>
        <rFont val="宋体"/>
        <charset val="134"/>
      </rPr>
      <t>个自然村（洛党镇鹿鸣村立宽自然村）综合整治及人居环境提升项目</t>
    </r>
  </si>
  <si>
    <t>在洛党镇鹿鸣村种植生态林果林木3.5亩，2800株，配套村内道路建设2200平方米，切实增加群众收入，改善人居环境。项目计划投资100万元。</t>
  </si>
  <si>
    <t>20230310—20230608</t>
  </si>
  <si>
    <t>通过项目建设工作，在洛党镇鹿鸣村种植生态林果林木3.5亩，2800株，配套村内道路建设2200平方米，切实增加群众收入，改善人居环境。</t>
  </si>
  <si>
    <t>杨喜庆</t>
  </si>
  <si>
    <t>凤庆县自然资源局</t>
  </si>
  <si>
    <r>
      <rPr>
        <sz val="10"/>
        <rFont val="宋体"/>
        <charset val="134"/>
      </rPr>
      <t>凤庆县</t>
    </r>
    <r>
      <rPr>
        <sz val="10"/>
        <rFont val="Courier New"/>
        <charset val="134"/>
      </rPr>
      <t>_</t>
    </r>
    <r>
      <rPr>
        <sz val="10"/>
        <rFont val="宋体"/>
        <charset val="134"/>
      </rPr>
      <t>乡村建设行动</t>
    </r>
    <r>
      <rPr>
        <sz val="10"/>
        <rFont val="Courier New"/>
        <charset val="134"/>
      </rPr>
      <t>_</t>
    </r>
    <r>
      <rPr>
        <sz val="10"/>
        <rFont val="宋体"/>
        <charset val="134"/>
      </rPr>
      <t>村庄规划编制</t>
    </r>
    <r>
      <rPr>
        <sz val="10"/>
        <rFont val="Courier New"/>
        <charset val="134"/>
      </rPr>
      <t>(</t>
    </r>
    <r>
      <rPr>
        <sz val="10"/>
        <rFont val="宋体"/>
        <charset val="134"/>
      </rPr>
      <t>含修编</t>
    </r>
    <r>
      <rPr>
        <sz val="10"/>
        <rFont val="Courier New"/>
        <charset val="134"/>
      </rPr>
      <t>)_</t>
    </r>
    <r>
      <rPr>
        <sz val="10"/>
        <rFont val="宋体"/>
        <charset val="134"/>
      </rPr>
      <t>凤庆县</t>
    </r>
    <r>
      <rPr>
        <sz val="10"/>
        <rFont val="Courier New"/>
        <charset val="134"/>
      </rPr>
      <t>“</t>
    </r>
    <r>
      <rPr>
        <sz val="10"/>
        <rFont val="宋体"/>
        <charset val="134"/>
      </rPr>
      <t>万名干部规划家乡行动</t>
    </r>
    <r>
      <rPr>
        <sz val="10"/>
        <rFont val="Courier New"/>
        <charset val="134"/>
      </rPr>
      <t>”</t>
    </r>
    <r>
      <rPr>
        <sz val="10"/>
        <rFont val="宋体"/>
        <charset val="134"/>
      </rPr>
      <t>成果提升完善</t>
    </r>
    <r>
      <rPr>
        <sz val="10"/>
        <rFont val="Courier New"/>
        <charset val="134"/>
      </rPr>
      <t>2022</t>
    </r>
    <r>
      <rPr>
        <sz val="10"/>
        <rFont val="宋体"/>
        <charset val="134"/>
      </rPr>
      <t>年度编制项目</t>
    </r>
  </si>
  <si>
    <r>
      <rPr>
        <sz val="10"/>
        <rFont val="宋体"/>
        <charset val="134"/>
      </rPr>
      <t>村庄规划编制</t>
    </r>
    <r>
      <rPr>
        <sz val="10"/>
        <rFont val="Courier New"/>
        <charset val="134"/>
      </rPr>
      <t>(</t>
    </r>
    <r>
      <rPr>
        <sz val="10"/>
        <rFont val="宋体"/>
        <charset val="134"/>
      </rPr>
      <t>含修编</t>
    </r>
    <r>
      <rPr>
        <sz val="10"/>
        <rFont val="Courier New"/>
        <charset val="134"/>
      </rPr>
      <t>)</t>
    </r>
  </si>
  <si>
    <t xml:space="preserve">安排资金400万元，用于全县2022年编制的73个村庄。确保顺利完成成果编制，通过村、镇、县级和专家评审工作。  </t>
  </si>
  <si>
    <t>20230121—20230610</t>
  </si>
  <si>
    <t xml:space="preserve">通过村庄规划工作，完成全县2022年的73个村庄编制。确保顺利完成成果编制，通过村、镇、县级和专家评审工作。  </t>
  </si>
  <si>
    <t>杨百伟</t>
  </si>
  <si>
    <t>凤山镇</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</si>
  <si>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凤山镇文明社区马家店基础设施建设项目</t>
    </r>
  </si>
  <si>
    <t>开挖土石方850平方、青石板铺设修整110米，排水沟重修100米。</t>
  </si>
  <si>
    <t>20230327—0</t>
  </si>
  <si>
    <t>通过排水沟修复、青石板铺筑，改善群众出行条件。</t>
  </si>
  <si>
    <t>水箐村</t>
  </si>
  <si>
    <r>
      <rPr>
        <sz val="10"/>
        <rFont val="宋体"/>
        <charset val="134"/>
      </rPr>
      <t>凤庆县</t>
    </r>
    <r>
      <rPr>
        <sz val="10"/>
        <rFont val="Courier New"/>
        <charset val="134"/>
      </rPr>
      <t>-</t>
    </r>
    <r>
      <rPr>
        <sz val="10"/>
        <rFont val="宋体"/>
        <charset val="134"/>
      </rPr>
      <t>凤山镇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凤山镇水箐村羊看坟自然村基础设施建设项目</t>
    </r>
  </si>
  <si>
    <t>项目拟采用以工代赈方式实施，硬化3米宽村组道路700米，铺筑1.2米宽C25混凝土人行横道200米，架设1.5米宽5米长钢架结构人行桥一座。</t>
  </si>
  <si>
    <t>20231020—0</t>
  </si>
  <si>
    <t>通过村组道路硬化700米，铺筑1.2米宽C25混凝土人行横道200米，架设1.5米宽钢架结构人行桥一座5米，改善项目区群众交通出行条件。项目受益1个村1个自然村134户565人，其中脱贫户48户157人。</t>
  </si>
  <si>
    <r>
      <rPr>
        <sz val="10"/>
        <rFont val="宋体"/>
        <charset val="134"/>
      </rPr>
      <t>凤庆县</t>
    </r>
    <r>
      <rPr>
        <sz val="10"/>
        <rFont val="Courier New"/>
        <charset val="134"/>
      </rPr>
      <t>-</t>
    </r>
    <r>
      <rPr>
        <sz val="10"/>
        <rFont val="宋体"/>
        <charset val="134"/>
      </rPr>
      <t>勐佑镇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勐佑镇岔路村山头街自然村民族团结示范村建设项目</t>
    </r>
  </si>
  <si>
    <t>1改扩建岔路村马家铺安置点三面光排污沟渠300米，新建10厘米厚C30水泥混凝土盖板21.6立方米，配套混凝土拆除，土方开挖等；2.浇筑岔路村马家铺3.5米宽18厘米厚水泥硬板路00米，建设岔路完小门口至马家铺安置点人行步道80米，按照需要建设挡土墙、警示桩蹲等；3.创建民族团结进步示范户10户。</t>
  </si>
  <si>
    <t>20230121—</t>
  </si>
  <si>
    <t>通过项目实施，改善人居环境，带动发展特色产业带动增加贫困人口就业人数10人以上，项目受益4个小组 125户 401人、建档立卡户9户31人</t>
  </si>
  <si>
    <t>洛党镇</t>
  </si>
  <si>
    <r>
      <rPr>
        <sz val="10"/>
        <rFont val="宋体"/>
        <charset val="134"/>
      </rPr>
      <t>凤庆县</t>
    </r>
    <r>
      <rPr>
        <sz val="10"/>
        <rFont val="Courier New"/>
        <charset val="134"/>
      </rPr>
      <t>-</t>
    </r>
    <r>
      <rPr>
        <sz val="10"/>
        <rFont val="宋体"/>
        <charset val="134"/>
      </rPr>
      <t>洛党镇</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_2023</t>
    </r>
    <r>
      <rPr>
        <sz val="10"/>
        <rFont val="宋体"/>
        <charset val="134"/>
      </rPr>
      <t>年洛党镇前后营自然村基础设施建设项目</t>
    </r>
  </si>
  <si>
    <t>产业路、资源路、旅游路建设</t>
  </si>
  <si>
    <t>1、投资21.7万元，完成凤庆县洛党镇洛党村前后营自然村民族团结示范村入口主体工程建设（基础开挖151.78立方米，C20毛石混凝土（基础）50立方米，C30混凝土（基座）10.62立方米，C30混凝土（主体）26.66立方米）；2、投资6.3万元，完成凤庆县洛党镇洛党村前后营自然村民族团结示范村亲子研学基地道路硬化200米（挖一般土方15立方米，平整场地591平方米，10公分厚C25砼硬化611平方米）。</t>
  </si>
  <si>
    <t>20230327—20230606</t>
  </si>
  <si>
    <t>通过项目建设工作，完成凤庆县洛党镇洛党村前后营自然村民族团结示范村入口主体工程建设和亲子研学基地道路硬化工程建设，交通出行更加便利，人居环境明显改善，受益150户629人，其中建档立卡户17户79人。</t>
  </si>
  <si>
    <r>
      <rPr>
        <sz val="10"/>
        <rFont val="宋体"/>
        <charset val="134"/>
      </rPr>
      <t>凤庆县</t>
    </r>
    <r>
      <rPr>
        <sz val="10"/>
        <rFont val="Courier New"/>
        <charset val="134"/>
      </rPr>
      <t>-</t>
    </r>
    <r>
      <rPr>
        <sz val="10"/>
        <rFont val="宋体"/>
        <charset val="134"/>
      </rPr>
      <t>新华彝族苗族乡</t>
    </r>
    <r>
      <rPr>
        <sz val="10"/>
        <rFont val="Courier New"/>
        <charset val="134"/>
      </rPr>
      <t>_</t>
    </r>
    <r>
      <rPr>
        <sz val="10"/>
        <rFont val="宋体"/>
        <charset val="134"/>
      </rPr>
      <t>乡村建设行动</t>
    </r>
    <r>
      <rPr>
        <sz val="10"/>
        <rFont val="Courier New"/>
        <charset val="134"/>
      </rPr>
      <t>_</t>
    </r>
    <r>
      <rPr>
        <sz val="10"/>
        <rFont val="宋体"/>
        <charset val="134"/>
      </rPr>
      <t>人居环境整治</t>
    </r>
    <r>
      <rPr>
        <sz val="10"/>
        <rFont val="Courier New"/>
        <charset val="134"/>
      </rPr>
      <t>_</t>
    </r>
    <r>
      <rPr>
        <sz val="10"/>
        <rFont val="宋体"/>
        <charset val="134"/>
      </rPr>
      <t>新华乡砚田村人居环境提升项目</t>
    </r>
  </si>
  <si>
    <t xml:space="preserve">种植黄金菊10000株、樱花100株、海棠20盆、砖砌花台20个，配套垃圾处理设施等。
</t>
  </si>
  <si>
    <t>20230326—20230630</t>
  </si>
  <si>
    <t xml:space="preserve"> 通过项目建设工作，种植黄金菊10000株，改善人居环境，增加群众收入。</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</si>
  <si>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年中央财政以工代赈项目（村组道路建设）</t>
    </r>
  </si>
  <si>
    <t>大寺乡回龙村平安山易地扶贫搬迁安置点连接道路硬化2公里，路基宽4米，硬化3.5米，设置排水沟。</t>
  </si>
  <si>
    <t>20230320—0</t>
  </si>
  <si>
    <t>通过项目建设工作，在平安山易地扶贫搬迁安置点连接道路硬建设，改善项目区交通出行条件，带动当地农村群众务工人数120人。项目受益1个行政村，共受益236户851人。</t>
  </si>
  <si>
    <t>就业务工，其它</t>
  </si>
  <si>
    <r>
      <rPr>
        <sz val="10"/>
        <rFont val="宋体"/>
        <charset val="134"/>
      </rPr>
      <t>凤庆县</t>
    </r>
    <r>
      <rPr>
        <sz val="10"/>
        <rFont val="Courier New"/>
        <charset val="134"/>
      </rPr>
      <t>-</t>
    </r>
    <r>
      <rPr>
        <sz val="10"/>
        <rFont val="宋体"/>
        <charset val="134"/>
      </rPr>
      <t>大寺乡</t>
    </r>
    <r>
      <rPr>
        <sz val="10"/>
        <rFont val="Courier New"/>
        <charset val="134"/>
      </rPr>
      <t>_</t>
    </r>
    <r>
      <rPr>
        <sz val="10"/>
        <rFont val="宋体"/>
        <charset val="134"/>
      </rPr>
      <t>乡村建设行动</t>
    </r>
    <r>
      <rPr>
        <sz val="10"/>
        <rFont val="Courier New"/>
        <charset val="134"/>
      </rPr>
      <t>_</t>
    </r>
    <r>
      <rPr>
        <sz val="10"/>
        <rFont val="宋体"/>
        <charset val="134"/>
      </rPr>
      <t>农村基础设施（含产业配套基础设施）</t>
    </r>
    <r>
      <rPr>
        <sz val="10"/>
        <rFont val="Courier New"/>
        <charset val="134"/>
      </rPr>
      <t>_</t>
    </r>
    <r>
      <rPr>
        <sz val="10"/>
        <rFont val="宋体"/>
        <charset val="134"/>
      </rPr>
      <t>凤庆县大寺乡</t>
    </r>
    <r>
      <rPr>
        <sz val="10"/>
        <rFont val="Courier New"/>
        <charset val="134"/>
      </rPr>
      <t>2023</t>
    </r>
    <r>
      <rPr>
        <sz val="10"/>
        <rFont val="宋体"/>
        <charset val="134"/>
      </rPr>
      <t>年中央财政以工代赈项目（灌溉用水建设）</t>
    </r>
  </si>
  <si>
    <t>平安山易地扶贫搬迁安置点周边片区茶叶、核桃灌溉用水建设，新建蓄水池一个，50立方米，取水坝一座，主管道3.5公里，岔管道6公里。</t>
  </si>
  <si>
    <t>20230320—20230710</t>
  </si>
  <si>
    <t xml:space="preserve"> 通过项目建设工作，在平安山易地扶贫搬迁安置点周边片区茶叶、核桃灌溉用水建设，新建蓄水池一个，50立方米，取水坝一座，主管道3.5公里，岔管道6公里，改善群众饮水保障水平。</t>
  </si>
  <si>
    <t>四、易地搬迁后续后扶</t>
  </si>
  <si>
    <t>五、巩固三保障成果</t>
  </si>
  <si>
    <r>
      <rPr>
        <sz val="10"/>
        <rFont val="宋体"/>
        <charset val="134"/>
      </rPr>
      <t>凤庆县</t>
    </r>
    <r>
      <rPr>
        <sz val="10"/>
        <rFont val="Courier New"/>
        <charset val="134"/>
      </rPr>
      <t>_</t>
    </r>
    <r>
      <rPr>
        <sz val="10"/>
        <rFont val="宋体"/>
        <charset val="134"/>
      </rPr>
      <t>巩固三保障成果</t>
    </r>
    <r>
      <rPr>
        <sz val="10"/>
        <rFont val="Courier New"/>
        <charset val="134"/>
      </rPr>
      <t>_</t>
    </r>
    <r>
      <rPr>
        <sz val="10"/>
        <rFont val="宋体"/>
        <charset val="134"/>
      </rPr>
      <t>教育</t>
    </r>
    <r>
      <rPr>
        <sz val="10"/>
        <rFont val="Courier New"/>
        <charset val="134"/>
      </rPr>
      <t>_</t>
    </r>
    <r>
      <rPr>
        <sz val="10"/>
        <rFont val="宋体"/>
        <charset val="134"/>
      </rPr>
      <t>凤庆县</t>
    </r>
    <r>
      <rPr>
        <sz val="10"/>
        <rFont val="Courier New"/>
        <charset val="134"/>
      </rPr>
      <t>2023</t>
    </r>
    <r>
      <rPr>
        <sz val="10"/>
        <rFont val="宋体"/>
        <charset val="134"/>
      </rPr>
      <t>年雨露计划补助项目</t>
    </r>
  </si>
  <si>
    <r>
      <rPr>
        <sz val="10"/>
        <rFont val="宋体"/>
        <charset val="134"/>
      </rPr>
      <t>享受</t>
    </r>
    <r>
      <rPr>
        <sz val="10"/>
        <rFont val="Courier New"/>
        <charset val="134"/>
      </rPr>
      <t>“</t>
    </r>
    <r>
      <rPr>
        <sz val="10"/>
        <rFont val="宋体"/>
        <charset val="134"/>
      </rPr>
      <t>雨露计划</t>
    </r>
    <r>
      <rPr>
        <sz val="10"/>
        <rFont val="Courier New"/>
        <charset val="134"/>
      </rPr>
      <t>”</t>
    </r>
    <r>
      <rPr>
        <sz val="10"/>
        <rFont val="宋体"/>
        <charset val="134"/>
      </rPr>
      <t>职业教育补助</t>
    </r>
  </si>
  <si>
    <t>对全县13个乡镇符合条件的脱贫户（含监测对象）学生就读中高等职业教育学生进行补助，预计补助学生2618人，包括2023年春季、秋季2个学期。</t>
  </si>
  <si>
    <t>20230116—20230730</t>
  </si>
  <si>
    <t>通过雨露计划工作，对全县13个乡镇符合条件的脱贫户（含监测对象）学生接受全日制普通大专、高职院校、技师学院、职业本科院校等高等职业教育进行补助，预计补助学生2600人次，包括2023年春季、秋季2个学期。切实减轻脱贫人口和监测对象家庭教育支出负担，为促进学生稳定就业提供支持。</t>
  </si>
  <si>
    <r>
      <rPr>
        <sz val="10"/>
        <rFont val="宋体"/>
        <charset val="134"/>
      </rPr>
      <t>凤庆县</t>
    </r>
    <r>
      <rPr>
        <sz val="10"/>
        <rFont val="Courier New"/>
        <charset val="134"/>
      </rPr>
      <t>_</t>
    </r>
    <r>
      <rPr>
        <sz val="10"/>
        <rFont val="宋体"/>
        <charset val="134"/>
      </rPr>
      <t>巩固三保障成果</t>
    </r>
    <r>
      <rPr>
        <sz val="10"/>
        <rFont val="Courier New"/>
        <charset val="134"/>
      </rPr>
      <t>_</t>
    </r>
    <r>
      <rPr>
        <sz val="10"/>
        <rFont val="宋体"/>
        <charset val="134"/>
      </rPr>
      <t>教育</t>
    </r>
    <r>
      <rPr>
        <sz val="10"/>
        <rFont val="Courier New"/>
        <charset val="134"/>
      </rPr>
      <t>_</t>
    </r>
    <r>
      <rPr>
        <sz val="10"/>
        <rFont val="宋体"/>
        <charset val="134"/>
      </rPr>
      <t>凤庆县</t>
    </r>
    <r>
      <rPr>
        <sz val="10"/>
        <rFont val="Courier New"/>
        <charset val="134"/>
      </rPr>
      <t>2023</t>
    </r>
    <r>
      <rPr>
        <sz val="10"/>
        <rFont val="宋体"/>
        <charset val="134"/>
      </rPr>
      <t>年春季及秋季学期雨露计划补助</t>
    </r>
  </si>
  <si>
    <t>对全县13个乡镇符合条件的脱贫户（含监测对象）学生接受全日制普通大专、高职院校、技师学院、职业本科院校等高等职业教育进行补助，预计补助学生2600人次以上，包括2023年春季、秋季2个学期。</t>
  </si>
  <si>
    <t>20230710—20231112</t>
  </si>
  <si>
    <t>六、乡村治理和精神文明建设</t>
  </si>
  <si>
    <t>七、项目管理费</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</si>
  <si>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年省级财政衔接推进乡村振兴补助资金（巩固拓展脱贫攻坚成果和乡村振兴任务）项目管理费</t>
    </r>
  </si>
  <si>
    <t>根据《省级财政衔接推进乡村振兴补助资金管理办法》，按照不超过3%标准，提取项目管理费86.94万元，统筹用于项目前期规划设计评审评估、招标监理、检查验收、绩效评价以及资金监管等于项目管理相关的支出。</t>
  </si>
  <si>
    <t>20230123—20230626</t>
  </si>
  <si>
    <t>通过项目前期规划设计、评审评估、招标监理、检查验收、绩效评价以及资金监管工作，提升了项目管理水平，确保项目按时开工，按时完工、按时交付使用。</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</si>
  <si>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凤庆县提前下达凤庆县</t>
    </r>
    <r>
      <rPr>
        <sz val="10"/>
        <rFont val="Courier New"/>
        <charset val="134"/>
      </rPr>
      <t>2023</t>
    </r>
    <r>
      <rPr>
        <sz val="10"/>
        <rFont val="宋体"/>
        <charset val="134"/>
      </rPr>
      <t>年中央财政衔接推进乡村振兴补助资金（巩固拓展脱贫攻坚成果和乡村振兴任务）项目管理费</t>
    </r>
  </si>
  <si>
    <t>根据《中央财政衔接推进乡村振兴补助资金管理办法》，按照不超过1%标准，提取项目管理费85.98万元，统筹用于项目前期规划设计评审评估、招标监理、检查验收、绩效评价以及资金监管等于项目管理相关的支出。</t>
  </si>
  <si>
    <t>20230115—20230618</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</si>
  <si>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年第二批中央财政衔接推进乡村振兴补助资金（巩固脱贫攻坚推进乡村振兴任务）项目管理费</t>
    </r>
  </si>
  <si>
    <t>根据《中央财政衔接推进乡村振兴补助资金管理办法》，按照不超过1%标准，提取项目管理费4.46万元，统筹用于项目前期规划设计评审评估、招标监理、检查验收、绩效评价以及资金监管等于项目管理相关的支出。</t>
  </si>
  <si>
    <t>20230615—20230928</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</si>
  <si>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年第三批省级财政衔接推进乡村振兴补助资金项目管理费</t>
    </r>
  </si>
  <si>
    <t>根据《云南省财政衔接推进乡村振兴补助资金管理办法》，按照不超过3%标准，提取项目管理费10.772万元，统筹用于项目前期规划设计评审评估、招标监理、检查验收、绩效评价以及资金监管等与项目管理相关的支出。</t>
  </si>
  <si>
    <t>20230704—20231013</t>
  </si>
  <si>
    <r>
      <rPr>
        <sz val="10"/>
        <rFont val="宋体"/>
        <charset val="134"/>
      </rPr>
      <t>凤庆县</t>
    </r>
    <r>
      <rPr>
        <sz val="10"/>
        <rFont val="Courier New"/>
        <charset val="134"/>
      </rPr>
      <t>_</t>
    </r>
    <r>
      <rPr>
        <sz val="10"/>
        <rFont val="宋体"/>
        <charset val="134"/>
      </rPr>
      <t>项目管理费</t>
    </r>
    <r>
      <rPr>
        <sz val="10"/>
        <rFont val="Courier New"/>
        <charset val="134"/>
      </rPr>
      <t>_</t>
    </r>
    <r>
      <rPr>
        <sz val="10"/>
        <rFont val="宋体"/>
        <charset val="134"/>
      </rPr>
      <t>项目管理费</t>
    </r>
    <r>
      <rPr>
        <sz val="10"/>
        <rFont val="Courier New"/>
        <charset val="134"/>
      </rPr>
      <t>_</t>
    </r>
    <r>
      <rPr>
        <sz val="10"/>
        <rFont val="宋体"/>
        <charset val="134"/>
      </rPr>
      <t>凤庆县</t>
    </r>
    <r>
      <rPr>
        <sz val="10"/>
        <rFont val="Courier New"/>
        <charset val="134"/>
      </rPr>
      <t>2023</t>
    </r>
    <r>
      <rPr>
        <sz val="10"/>
        <rFont val="宋体"/>
        <charset val="134"/>
      </rPr>
      <t>年省级财政衔接资金正向激励调整资金项目管理费</t>
    </r>
  </si>
  <si>
    <t>根据《省级财政衔接推进乡村振兴补助资金管理办法》，按照不超过3%标准，提取项目管理费20.61万元，统筹用于项目前期规划设计评审评估、招标监理、检查验收、绩效评价以及资金监管等于项目管理相关的支出。</t>
  </si>
  <si>
    <t>20231020—20231101</t>
  </si>
  <si>
    <t>八、其他</t>
  </si>
  <si>
    <t>公告/公示时间：11月23日至12月3日（至少10日）</t>
  </si>
  <si>
    <t>监督电话：12317，本单位监督举报电话：0883-4212275</t>
  </si>
  <si>
    <t>通讯地址：凤庆县滇红南路</t>
  </si>
  <si>
    <t>电子邮箱：</t>
  </si>
  <si>
    <t>公告/公示单位盖章：凤庆县巩固脱贫攻坚推进乡村振兴领导小组办公室</t>
  </si>
  <si>
    <t>项目规划投资增幅及产业占比情况统计</t>
  </si>
  <si>
    <t>年度</t>
  </si>
  <si>
    <t>规划项目个数</t>
  </si>
  <si>
    <t>项目规划总投资增幅</t>
  </si>
  <si>
    <t>其中财政衔接资金投资增幅</t>
  </si>
  <si>
    <t>总投资</t>
  </si>
  <si>
    <t>1.财政衔接资金</t>
  </si>
  <si>
    <t>其它财政资金</t>
  </si>
  <si>
    <t>5.业主投资</t>
  </si>
  <si>
    <t>年均增幅计算</t>
  </si>
  <si>
    <t>衔接年均增幅要求</t>
  </si>
  <si>
    <t>其中：特色产业发展工程</t>
  </si>
  <si>
    <t>产业占比</t>
  </si>
  <si>
    <t>产业年均增幅要求</t>
  </si>
  <si>
    <t>2.涉农资金</t>
  </si>
  <si>
    <t>3.行业部门资金</t>
  </si>
  <si>
    <t>4.帮扶资金</t>
  </si>
  <si>
    <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</si>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</sst>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41">
    <font>
      <sz val="12"/>
      <name val="宋体"/>
      <charset val="134"/>
    </font>
    <font>
      <sz val="18"/>
      <name val="宋体"/>
      <charset val="134"/>
    </font>
    <font>
      <b/>
      <sz val="11"/>
      <name val="宋体"/>
      <charset val="134"/>
    </font>
    <font>
      <b/>
      <sz val="10"/>
      <name val="宋体"/>
      <charset val="134"/>
    </font>
    <font>
      <b/>
      <sz val="10"/>
      <name val="宋体"/>
      <charset val="134"/>
      <scheme val="minor"/>
    </font>
    <font>
      <b/>
      <sz val="11"/>
      <color rgb="FFFF0000"/>
      <name val="宋体"/>
      <charset val="134"/>
    </font>
    <font>
      <sz val="11"/>
      <color rgb="FFFF0000"/>
      <name val="宋体"/>
      <charset val="134"/>
    </font>
    <font>
      <sz val="11"/>
      <name val="宋体"/>
      <charset val="134"/>
    </font>
    <font>
      <sz val="14"/>
      <name val="宋体"/>
      <charset val="134"/>
    </font>
    <font>
      <b/>
      <sz val="11"/>
      <name val="仿宋"/>
      <charset val="134"/>
    </font>
    <font>
      <sz val="11"/>
      <color theme="1"/>
      <name val="宋体"/>
      <charset val="134"/>
      <scheme val="minor"/>
    </font>
    <font>
      <sz val="20"/>
      <color theme="1"/>
      <name val="方正小标宋_GBK"/>
      <charset val="134"/>
    </font>
    <font>
      <b/>
      <sz val="11"/>
      <color theme="1"/>
      <name val="宋体"/>
      <charset val="134"/>
      <scheme val="minor"/>
    </font>
    <font>
      <sz val="10"/>
      <color theme="1"/>
      <name val="宋体"/>
      <charset val="134"/>
      <scheme val="minor"/>
    </font>
    <font>
      <sz val="10"/>
      <name val="宋体"/>
      <charset val="134"/>
    </font>
    <font>
      <sz val="10"/>
      <name val="Courier New"/>
      <charset val="134"/>
    </font>
    <font>
      <sz val="9"/>
      <name val="宋体"/>
      <charset val="134"/>
    </font>
    <font>
      <sz val="10"/>
      <color theme="1"/>
      <name val="宋体"/>
      <charset val="134"/>
    </font>
    <font>
      <sz val="10"/>
      <color rgb="FF000000"/>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
      <sz val="10"/>
      <name val="Times New Roman"/>
      <charset val="0"/>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4"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5" borderId="10" applyNumberFormat="0" applyAlignment="0" applyProtection="0">
      <alignment vertical="center"/>
    </xf>
    <xf numFmtId="0" fontId="29" fillId="6" borderId="11" applyNumberFormat="0" applyAlignment="0" applyProtection="0">
      <alignment vertical="center"/>
    </xf>
    <xf numFmtId="0" fontId="30" fillId="6" borderId="10" applyNumberFormat="0" applyAlignment="0" applyProtection="0">
      <alignment vertical="center"/>
    </xf>
    <xf numFmtId="0" fontId="31" fillId="7"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10" fillId="0" borderId="0">
      <alignment vertical="center"/>
    </xf>
    <xf numFmtId="0" fontId="10" fillId="0" borderId="0">
      <alignment vertical="center"/>
    </xf>
    <xf numFmtId="0" fontId="39" fillId="0" borderId="0"/>
  </cellStyleXfs>
  <cellXfs count="65">
    <xf numFmtId="0" fontId="0" fillId="0" borderId="0" xfId="0">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10" fontId="0" fillId="0" borderId="0" xfId="0" applyNumberFormat="1"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0" fontId="2"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10" fillId="0" borderId="0" xfId="0" applyFont="1" applyFill="1" applyAlignment="1">
      <alignment vertical="center"/>
    </xf>
    <xf numFmtId="0" fontId="10" fillId="0" borderId="0" xfId="0" applyFont="1" applyFill="1" applyAlignment="1">
      <alignment vertical="center" wrapText="1"/>
    </xf>
    <xf numFmtId="0" fontId="11"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0" fillId="0" borderId="0" xfId="0" applyFont="1" applyFill="1" applyAlignment="1">
      <alignment horizontal="center" vertical="center"/>
    </xf>
    <xf numFmtId="0" fontId="15" fillId="0" borderId="5" xfId="0"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8"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6"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xf>
    <xf numFmtId="0" fontId="19"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19" fillId="0" borderId="1" xfId="0" applyFont="1" applyFill="1" applyBorder="1" applyAlignment="1">
      <alignment vertical="center"/>
    </xf>
    <xf numFmtId="0" fontId="13" fillId="0" borderId="1" xfId="0" applyFont="1" applyFill="1" applyBorder="1" applyAlignment="1">
      <alignment horizontal="left" vertical="center"/>
    </xf>
    <xf numFmtId="177" fontId="14" fillId="0" borderId="1"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12" xfId="49"/>
    <cellStyle name="常规 10 4" xfId="50"/>
    <cellStyle name="Normal" xfId="51"/>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0"/>
  <sheetViews>
    <sheetView tabSelected="1" topLeftCell="A17" workbookViewId="0">
      <selection activeCell="N18" sqref="N18"/>
    </sheetView>
  </sheetViews>
  <sheetFormatPr defaultColWidth="9" defaultRowHeight="14.25"/>
  <cols>
    <col min="4" max="4" width="17.875" customWidth="1"/>
    <col min="6" max="6" width="41.375" customWidth="1"/>
    <col min="14" max="14" width="22.5" customWidth="1"/>
    <col min="15" max="15" width="16.5" customWidth="1"/>
  </cols>
  <sheetData>
    <row r="1" spans="1:18">
      <c r="A1" s="29" t="s">
        <v>0</v>
      </c>
      <c r="B1" s="30"/>
      <c r="C1" s="29"/>
      <c r="D1" s="29"/>
      <c r="E1" s="29"/>
      <c r="F1" s="29"/>
      <c r="G1" s="29"/>
      <c r="H1" s="29"/>
      <c r="I1" s="29"/>
      <c r="J1" s="29"/>
      <c r="K1" s="29"/>
      <c r="L1" s="29"/>
      <c r="M1" s="49"/>
      <c r="N1" s="29"/>
      <c r="O1" s="29"/>
      <c r="P1" s="29"/>
      <c r="Q1" s="49"/>
      <c r="R1" s="29"/>
    </row>
    <row r="2" ht="27" spans="1:18">
      <c r="A2" s="31" t="s">
        <v>1</v>
      </c>
      <c r="B2" s="31"/>
      <c r="C2" s="31"/>
      <c r="D2" s="31"/>
      <c r="E2" s="31"/>
      <c r="F2" s="31"/>
      <c r="G2" s="31"/>
      <c r="H2" s="31"/>
      <c r="I2" s="31"/>
      <c r="J2" s="31"/>
      <c r="K2" s="31"/>
      <c r="L2" s="31"/>
      <c r="M2" s="31"/>
      <c r="N2" s="31"/>
      <c r="O2" s="31"/>
      <c r="P2" s="31"/>
      <c r="Q2" s="31"/>
      <c r="R2" s="31"/>
    </row>
    <row r="3" spans="1:18">
      <c r="A3" s="32"/>
      <c r="B3" s="30"/>
      <c r="C3" s="30"/>
      <c r="D3" s="30"/>
      <c r="E3" s="30"/>
      <c r="F3" s="30"/>
      <c r="G3" s="30"/>
      <c r="H3" s="30"/>
      <c r="I3" s="30"/>
      <c r="J3" s="30"/>
      <c r="K3" s="30"/>
      <c r="L3" s="30"/>
      <c r="M3" s="32"/>
      <c r="N3" s="30"/>
      <c r="O3" s="30"/>
      <c r="P3" s="32" t="s">
        <v>2</v>
      </c>
      <c r="Q3" s="32"/>
      <c r="R3" s="30"/>
    </row>
    <row r="4" ht="77" customHeight="1" spans="1:18">
      <c r="A4" s="33" t="s">
        <v>3</v>
      </c>
      <c r="B4" s="33" t="s">
        <v>4</v>
      </c>
      <c r="C4" s="33" t="s">
        <v>5</v>
      </c>
      <c r="D4" s="33" t="s">
        <v>6</v>
      </c>
      <c r="E4" s="33" t="s">
        <v>7</v>
      </c>
      <c r="F4" s="33" t="s">
        <v>8</v>
      </c>
      <c r="G4" s="33" t="s">
        <v>9</v>
      </c>
      <c r="H4" s="33" t="s">
        <v>10</v>
      </c>
      <c r="I4" s="33"/>
      <c r="J4" s="33"/>
      <c r="K4" s="33"/>
      <c r="L4" s="33"/>
      <c r="M4" s="33" t="s">
        <v>11</v>
      </c>
      <c r="N4" s="33" t="s">
        <v>12</v>
      </c>
      <c r="O4" s="33" t="s">
        <v>13</v>
      </c>
      <c r="P4" s="33" t="s">
        <v>14</v>
      </c>
      <c r="Q4" s="33" t="s">
        <v>15</v>
      </c>
      <c r="R4" s="33" t="s">
        <v>16</v>
      </c>
    </row>
    <row r="5" ht="27" spans="1:18">
      <c r="A5" s="33"/>
      <c r="B5" s="33"/>
      <c r="C5" s="33"/>
      <c r="D5" s="33"/>
      <c r="E5" s="33"/>
      <c r="F5" s="33"/>
      <c r="G5" s="34"/>
      <c r="H5" s="33" t="s">
        <v>17</v>
      </c>
      <c r="I5" s="33" t="s">
        <v>18</v>
      </c>
      <c r="J5" s="33" t="s">
        <v>19</v>
      </c>
      <c r="K5" s="33" t="s">
        <v>20</v>
      </c>
      <c r="L5" s="33" t="s">
        <v>21</v>
      </c>
      <c r="M5" s="33"/>
      <c r="N5" s="33"/>
      <c r="O5" s="33"/>
      <c r="P5" s="33"/>
      <c r="Q5" s="33"/>
      <c r="R5" s="33"/>
    </row>
    <row r="6" ht="27" customHeight="1" spans="1:18">
      <c r="A6" s="35" t="s">
        <v>22</v>
      </c>
      <c r="B6" s="35"/>
      <c r="C6" s="35"/>
      <c r="D6" s="35"/>
      <c r="E6" s="35"/>
      <c r="F6" s="35"/>
      <c r="G6" s="34">
        <f t="shared" ref="G6:L6" si="0">G7+G77+G91+G107+G108+G111+G112+G118</f>
        <v>17355</v>
      </c>
      <c r="H6" s="35">
        <f t="shared" si="0"/>
        <v>10902</v>
      </c>
      <c r="I6" s="35">
        <f t="shared" si="0"/>
        <v>5913</v>
      </c>
      <c r="J6" s="35">
        <f t="shared" si="0"/>
        <v>150</v>
      </c>
      <c r="K6" s="35">
        <f t="shared" si="0"/>
        <v>0</v>
      </c>
      <c r="L6" s="35">
        <f t="shared" si="0"/>
        <v>390</v>
      </c>
      <c r="M6" s="35"/>
      <c r="N6" s="35"/>
      <c r="O6" s="35"/>
      <c r="P6" s="35"/>
      <c r="Q6" s="35"/>
      <c r="R6" s="35"/>
    </row>
    <row r="7" ht="27" customHeight="1" spans="1:18">
      <c r="A7" s="35" t="s">
        <v>23</v>
      </c>
      <c r="B7" s="36"/>
      <c r="C7" s="36"/>
      <c r="D7" s="34"/>
      <c r="E7" s="34"/>
      <c r="F7" s="34"/>
      <c r="G7" s="34">
        <f t="shared" ref="G7:L7" si="1">SUM(G8:G76)</f>
        <v>12931.378</v>
      </c>
      <c r="H7" s="34">
        <f t="shared" si="1"/>
        <v>9066.948</v>
      </c>
      <c r="I7" s="34">
        <f t="shared" si="1"/>
        <v>3324.43</v>
      </c>
      <c r="J7" s="34">
        <f t="shared" si="1"/>
        <v>150</v>
      </c>
      <c r="K7" s="34">
        <f t="shared" si="1"/>
        <v>0</v>
      </c>
      <c r="L7" s="35">
        <f t="shared" si="1"/>
        <v>390</v>
      </c>
      <c r="M7" s="35"/>
      <c r="N7" s="34"/>
      <c r="O7" s="34"/>
      <c r="P7" s="34"/>
      <c r="Q7" s="35"/>
      <c r="R7" s="34"/>
    </row>
    <row r="8" ht="144" spans="1:18">
      <c r="A8" s="37">
        <v>1</v>
      </c>
      <c r="B8" s="38" t="s">
        <v>24</v>
      </c>
      <c r="C8" s="38" t="s">
        <v>25</v>
      </c>
      <c r="D8" s="38" t="s">
        <v>26</v>
      </c>
      <c r="E8" s="38" t="s">
        <v>27</v>
      </c>
      <c r="F8" s="39" t="s">
        <v>28</v>
      </c>
      <c r="G8" s="40">
        <v>300</v>
      </c>
      <c r="H8" s="40">
        <v>300</v>
      </c>
      <c r="I8" s="40">
        <v>0</v>
      </c>
      <c r="J8" s="40">
        <v>0</v>
      </c>
      <c r="K8" s="50"/>
      <c r="L8" s="50"/>
      <c r="M8" s="37" t="s">
        <v>29</v>
      </c>
      <c r="N8" s="44" t="s">
        <v>30</v>
      </c>
      <c r="O8" s="38" t="s">
        <v>31</v>
      </c>
      <c r="P8" s="38" t="s">
        <v>24</v>
      </c>
      <c r="Q8" s="37" t="s">
        <v>32</v>
      </c>
      <c r="R8" s="44"/>
    </row>
    <row r="9" ht="60" spans="1:18">
      <c r="A9" s="37">
        <v>2</v>
      </c>
      <c r="B9" s="38" t="s">
        <v>33</v>
      </c>
      <c r="C9" s="38" t="s">
        <v>34</v>
      </c>
      <c r="D9" s="38" t="s">
        <v>35</v>
      </c>
      <c r="E9" s="38" t="s">
        <v>27</v>
      </c>
      <c r="F9" s="41" t="s">
        <v>36</v>
      </c>
      <c r="G9" s="40">
        <v>60</v>
      </c>
      <c r="H9" s="40">
        <v>60</v>
      </c>
      <c r="I9" s="40">
        <v>0</v>
      </c>
      <c r="J9" s="40">
        <v>0</v>
      </c>
      <c r="K9" s="50"/>
      <c r="L9" s="50"/>
      <c r="M9" s="37" t="s">
        <v>37</v>
      </c>
      <c r="N9" s="44" t="s">
        <v>38</v>
      </c>
      <c r="O9" s="38" t="s">
        <v>39</v>
      </c>
      <c r="P9" s="38" t="s">
        <v>33</v>
      </c>
      <c r="Q9" s="37" t="s">
        <v>40</v>
      </c>
      <c r="R9" s="44"/>
    </row>
    <row r="10" ht="132" spans="1:18">
      <c r="A10" s="37">
        <v>3</v>
      </c>
      <c r="B10" s="38" t="s">
        <v>41</v>
      </c>
      <c r="C10" s="38" t="s">
        <v>42</v>
      </c>
      <c r="D10" s="38" t="s">
        <v>43</v>
      </c>
      <c r="E10" s="38" t="s">
        <v>27</v>
      </c>
      <c r="F10" s="42" t="s">
        <v>44</v>
      </c>
      <c r="G10" s="40">
        <v>400</v>
      </c>
      <c r="H10" s="40">
        <v>400</v>
      </c>
      <c r="I10" s="40">
        <v>0</v>
      </c>
      <c r="J10" s="40">
        <v>0</v>
      </c>
      <c r="K10" s="50"/>
      <c r="L10" s="50"/>
      <c r="M10" s="37" t="s">
        <v>45</v>
      </c>
      <c r="N10" s="44" t="s">
        <v>46</v>
      </c>
      <c r="O10" s="38" t="s">
        <v>47</v>
      </c>
      <c r="P10" s="38" t="s">
        <v>41</v>
      </c>
      <c r="Q10" s="37" t="s">
        <v>48</v>
      </c>
      <c r="R10" s="44"/>
    </row>
    <row r="11" ht="96" spans="1:18">
      <c r="A11" s="37">
        <v>4</v>
      </c>
      <c r="B11" s="38" t="s">
        <v>41</v>
      </c>
      <c r="C11" s="38" t="s">
        <v>49</v>
      </c>
      <c r="D11" s="38" t="s">
        <v>50</v>
      </c>
      <c r="E11" s="38" t="s">
        <v>27</v>
      </c>
      <c r="F11" s="42" t="s">
        <v>51</v>
      </c>
      <c r="G11" s="40">
        <v>400</v>
      </c>
      <c r="H11" s="40">
        <v>400</v>
      </c>
      <c r="I11" s="40">
        <v>0</v>
      </c>
      <c r="J11" s="40">
        <v>0</v>
      </c>
      <c r="K11" s="50"/>
      <c r="L11" s="50"/>
      <c r="M11" s="37" t="s">
        <v>52</v>
      </c>
      <c r="N11" s="44" t="s">
        <v>53</v>
      </c>
      <c r="O11" s="38" t="s">
        <v>54</v>
      </c>
      <c r="P11" s="38" t="s">
        <v>41</v>
      </c>
      <c r="Q11" s="37" t="s">
        <v>48</v>
      </c>
      <c r="R11" s="44"/>
    </row>
    <row r="12" ht="60" spans="1:18">
      <c r="A12" s="37">
        <v>5</v>
      </c>
      <c r="B12" s="38" t="s">
        <v>55</v>
      </c>
      <c r="C12" s="38" t="s">
        <v>56</v>
      </c>
      <c r="D12" s="38" t="s">
        <v>57</v>
      </c>
      <c r="E12" s="38" t="s">
        <v>27</v>
      </c>
      <c r="F12" s="42" t="s">
        <v>58</v>
      </c>
      <c r="G12" s="40">
        <v>100</v>
      </c>
      <c r="H12" s="40">
        <v>100</v>
      </c>
      <c r="I12" s="40">
        <v>0</v>
      </c>
      <c r="J12" s="40">
        <v>0</v>
      </c>
      <c r="K12" s="50"/>
      <c r="L12" s="50"/>
      <c r="M12" s="37" t="s">
        <v>59</v>
      </c>
      <c r="N12" s="44" t="s">
        <v>60</v>
      </c>
      <c r="O12" s="38" t="s">
        <v>61</v>
      </c>
      <c r="P12" s="38" t="s">
        <v>55</v>
      </c>
      <c r="Q12" s="37" t="s">
        <v>62</v>
      </c>
      <c r="R12" s="44"/>
    </row>
    <row r="13" ht="146.25" spans="1:18">
      <c r="A13" s="37">
        <v>6</v>
      </c>
      <c r="B13" s="38" t="s">
        <v>33</v>
      </c>
      <c r="C13" s="38" t="s">
        <v>63</v>
      </c>
      <c r="D13" s="38" t="s">
        <v>64</v>
      </c>
      <c r="E13" s="38" t="s">
        <v>27</v>
      </c>
      <c r="F13" s="43" t="s">
        <v>65</v>
      </c>
      <c r="G13" s="40">
        <v>1200</v>
      </c>
      <c r="H13" s="40">
        <v>1200</v>
      </c>
      <c r="I13" s="40">
        <v>0</v>
      </c>
      <c r="J13" s="40">
        <v>0</v>
      </c>
      <c r="K13" s="50"/>
      <c r="L13" s="50"/>
      <c r="M13" s="37" t="s">
        <v>66</v>
      </c>
      <c r="N13" s="44" t="s">
        <v>67</v>
      </c>
      <c r="O13" s="38" t="s">
        <v>68</v>
      </c>
      <c r="P13" s="38" t="s">
        <v>33</v>
      </c>
      <c r="Q13" s="37" t="s">
        <v>40</v>
      </c>
      <c r="R13" s="44"/>
    </row>
    <row r="14" ht="108" spans="1:18">
      <c r="A14" s="37">
        <v>7</v>
      </c>
      <c r="B14" s="38" t="s">
        <v>41</v>
      </c>
      <c r="C14" s="38" t="s">
        <v>49</v>
      </c>
      <c r="D14" s="38" t="s">
        <v>69</v>
      </c>
      <c r="E14" s="38" t="s">
        <v>27</v>
      </c>
      <c r="F14" s="42" t="s">
        <v>70</v>
      </c>
      <c r="G14" s="40">
        <v>200</v>
      </c>
      <c r="H14" s="40">
        <v>200</v>
      </c>
      <c r="I14" s="40">
        <v>0</v>
      </c>
      <c r="J14" s="40">
        <v>0</v>
      </c>
      <c r="K14" s="50"/>
      <c r="L14" s="50"/>
      <c r="M14" s="37" t="s">
        <v>71</v>
      </c>
      <c r="N14" s="44" t="s">
        <v>72</v>
      </c>
      <c r="O14" s="38" t="s">
        <v>73</v>
      </c>
      <c r="P14" s="38" t="s">
        <v>41</v>
      </c>
      <c r="Q14" s="37" t="s">
        <v>48</v>
      </c>
      <c r="R14" s="44"/>
    </row>
    <row r="15" ht="96" spans="1:18">
      <c r="A15" s="37">
        <v>8</v>
      </c>
      <c r="B15" s="38" t="s">
        <v>74</v>
      </c>
      <c r="C15" s="38" t="s">
        <v>75</v>
      </c>
      <c r="D15" s="38" t="s">
        <v>76</v>
      </c>
      <c r="E15" s="38" t="s">
        <v>27</v>
      </c>
      <c r="F15" s="41" t="s">
        <v>77</v>
      </c>
      <c r="G15" s="40">
        <v>200</v>
      </c>
      <c r="H15" s="40">
        <v>200</v>
      </c>
      <c r="I15" s="40">
        <v>0</v>
      </c>
      <c r="J15" s="40">
        <v>0</v>
      </c>
      <c r="K15" s="50"/>
      <c r="L15" s="50"/>
      <c r="M15" s="37" t="s">
        <v>78</v>
      </c>
      <c r="N15" s="44" t="s">
        <v>79</v>
      </c>
      <c r="O15" s="38" t="s">
        <v>80</v>
      </c>
      <c r="P15" s="38" t="s">
        <v>74</v>
      </c>
      <c r="Q15" s="37" t="s">
        <v>81</v>
      </c>
      <c r="R15" s="44"/>
    </row>
    <row r="16" ht="156" spans="1:18">
      <c r="A16" s="37">
        <v>9</v>
      </c>
      <c r="B16" s="38" t="s">
        <v>82</v>
      </c>
      <c r="C16" s="38" t="s">
        <v>83</v>
      </c>
      <c r="D16" s="38" t="s">
        <v>84</v>
      </c>
      <c r="E16" s="38" t="s">
        <v>27</v>
      </c>
      <c r="F16" s="41" t="s">
        <v>85</v>
      </c>
      <c r="G16" s="40">
        <v>500</v>
      </c>
      <c r="H16" s="40">
        <v>500</v>
      </c>
      <c r="I16" s="40">
        <v>0</v>
      </c>
      <c r="J16" s="40">
        <v>0</v>
      </c>
      <c r="K16" s="50"/>
      <c r="L16" s="50"/>
      <c r="M16" s="37" t="s">
        <v>86</v>
      </c>
      <c r="N16" s="44" t="s">
        <v>87</v>
      </c>
      <c r="O16" s="38" t="s">
        <v>68</v>
      </c>
      <c r="P16" s="38" t="s">
        <v>82</v>
      </c>
      <c r="Q16" s="37" t="s">
        <v>88</v>
      </c>
      <c r="R16" s="44"/>
    </row>
    <row r="17" ht="132" spans="1:18">
      <c r="A17" s="37">
        <v>10</v>
      </c>
      <c r="B17" s="38" t="s">
        <v>89</v>
      </c>
      <c r="C17" s="38" t="s">
        <v>90</v>
      </c>
      <c r="D17" s="38" t="s">
        <v>91</v>
      </c>
      <c r="E17" s="38" t="s">
        <v>27</v>
      </c>
      <c r="F17" s="41" t="s">
        <v>92</v>
      </c>
      <c r="G17" s="40">
        <v>38.5</v>
      </c>
      <c r="H17" s="40">
        <v>38.5</v>
      </c>
      <c r="I17" s="40">
        <v>0</v>
      </c>
      <c r="J17" s="40">
        <v>0</v>
      </c>
      <c r="K17" s="50"/>
      <c r="L17" s="50"/>
      <c r="M17" s="37" t="s">
        <v>93</v>
      </c>
      <c r="N17" s="44" t="s">
        <v>94</v>
      </c>
      <c r="O17" s="38" t="s">
        <v>73</v>
      </c>
      <c r="P17" s="38" t="s">
        <v>89</v>
      </c>
      <c r="Q17" s="37" t="s">
        <v>95</v>
      </c>
      <c r="R17" s="44"/>
    </row>
    <row r="18" ht="120" spans="1:18">
      <c r="A18" s="37">
        <v>11</v>
      </c>
      <c r="B18" s="38" t="s">
        <v>55</v>
      </c>
      <c r="C18" s="38" t="s">
        <v>96</v>
      </c>
      <c r="D18" s="38" t="s">
        <v>97</v>
      </c>
      <c r="E18" s="38" t="s">
        <v>27</v>
      </c>
      <c r="F18" s="41" t="s">
        <v>98</v>
      </c>
      <c r="G18" s="40">
        <v>278</v>
      </c>
      <c r="H18" s="40">
        <v>0</v>
      </c>
      <c r="I18" s="40">
        <v>278</v>
      </c>
      <c r="J18" s="40">
        <v>0</v>
      </c>
      <c r="K18" s="50"/>
      <c r="L18" s="50"/>
      <c r="M18" s="37" t="s">
        <v>99</v>
      </c>
      <c r="N18" s="44" t="s">
        <v>100</v>
      </c>
      <c r="O18" s="38" t="s">
        <v>101</v>
      </c>
      <c r="P18" s="38" t="s">
        <v>55</v>
      </c>
      <c r="Q18" s="37" t="s">
        <v>62</v>
      </c>
      <c r="R18" s="44"/>
    </row>
    <row r="19" ht="51" spans="1:18">
      <c r="A19" s="37">
        <v>12</v>
      </c>
      <c r="B19" s="38" t="s">
        <v>89</v>
      </c>
      <c r="C19" s="38" t="s">
        <v>102</v>
      </c>
      <c r="D19" s="38" t="s">
        <v>103</v>
      </c>
      <c r="E19" s="38" t="s">
        <v>27</v>
      </c>
      <c r="F19" s="41" t="s">
        <v>104</v>
      </c>
      <c r="G19" s="40">
        <v>100</v>
      </c>
      <c r="H19" s="40">
        <v>0</v>
      </c>
      <c r="I19" s="40">
        <v>100</v>
      </c>
      <c r="J19" s="40">
        <v>0</v>
      </c>
      <c r="K19" s="50"/>
      <c r="L19" s="50"/>
      <c r="M19" s="37" t="s">
        <v>105</v>
      </c>
      <c r="N19" s="51" t="s">
        <v>106</v>
      </c>
      <c r="O19" s="38" t="s">
        <v>107</v>
      </c>
      <c r="P19" s="38" t="s">
        <v>89</v>
      </c>
      <c r="Q19" s="37" t="s">
        <v>95</v>
      </c>
      <c r="R19" s="44"/>
    </row>
    <row r="20" ht="96" spans="1:18">
      <c r="A20" s="37">
        <v>13</v>
      </c>
      <c r="B20" s="38" t="s">
        <v>108</v>
      </c>
      <c r="C20" s="38" t="s">
        <v>109</v>
      </c>
      <c r="D20" s="38" t="s">
        <v>110</v>
      </c>
      <c r="E20" s="38" t="s">
        <v>27</v>
      </c>
      <c r="F20" s="41" t="s">
        <v>111</v>
      </c>
      <c r="G20" s="40">
        <v>200</v>
      </c>
      <c r="H20" s="40">
        <v>200</v>
      </c>
      <c r="I20" s="40">
        <v>0</v>
      </c>
      <c r="J20" s="40">
        <v>0</v>
      </c>
      <c r="K20" s="50"/>
      <c r="L20" s="50"/>
      <c r="M20" s="37" t="s">
        <v>112</v>
      </c>
      <c r="N20" s="44" t="s">
        <v>113</v>
      </c>
      <c r="O20" s="38" t="s">
        <v>107</v>
      </c>
      <c r="P20" s="38" t="s">
        <v>108</v>
      </c>
      <c r="Q20" s="37" t="s">
        <v>114</v>
      </c>
      <c r="R20" s="44"/>
    </row>
    <row r="21" ht="84" spans="1:18">
      <c r="A21" s="37">
        <v>14</v>
      </c>
      <c r="B21" s="38" t="s">
        <v>115</v>
      </c>
      <c r="C21" s="38" t="s">
        <v>116</v>
      </c>
      <c r="D21" s="38" t="s">
        <v>117</v>
      </c>
      <c r="E21" s="38" t="s">
        <v>27</v>
      </c>
      <c r="F21" s="42" t="s">
        <v>118</v>
      </c>
      <c r="G21" s="40">
        <v>100</v>
      </c>
      <c r="H21" s="40">
        <v>100</v>
      </c>
      <c r="I21" s="40">
        <v>0</v>
      </c>
      <c r="J21" s="40">
        <v>0</v>
      </c>
      <c r="K21" s="50"/>
      <c r="L21" s="50"/>
      <c r="M21" s="37" t="s">
        <v>119</v>
      </c>
      <c r="N21" s="44" t="s">
        <v>120</v>
      </c>
      <c r="O21" s="38" t="s">
        <v>121</v>
      </c>
      <c r="P21" s="38" t="s">
        <v>115</v>
      </c>
      <c r="Q21" s="37" t="s">
        <v>122</v>
      </c>
      <c r="R21" s="44"/>
    </row>
    <row r="22" ht="96" spans="1:18">
      <c r="A22" s="37">
        <v>15</v>
      </c>
      <c r="B22" s="38" t="s">
        <v>123</v>
      </c>
      <c r="C22" s="38" t="s">
        <v>124</v>
      </c>
      <c r="D22" s="38" t="s">
        <v>125</v>
      </c>
      <c r="E22" s="38" t="s">
        <v>27</v>
      </c>
      <c r="F22" s="44" t="s">
        <v>126</v>
      </c>
      <c r="G22" s="40">
        <v>250</v>
      </c>
      <c r="H22" s="40">
        <v>250</v>
      </c>
      <c r="I22" s="40">
        <v>0</v>
      </c>
      <c r="J22" s="40">
        <v>0</v>
      </c>
      <c r="K22" s="50"/>
      <c r="L22" s="50"/>
      <c r="M22" s="37" t="s">
        <v>127</v>
      </c>
      <c r="N22" s="44" t="s">
        <v>128</v>
      </c>
      <c r="O22" s="38" t="s">
        <v>121</v>
      </c>
      <c r="P22" s="38" t="s">
        <v>123</v>
      </c>
      <c r="Q22" s="37" t="s">
        <v>129</v>
      </c>
      <c r="R22" s="44"/>
    </row>
    <row r="23" ht="192" spans="1:18">
      <c r="A23" s="37">
        <v>16</v>
      </c>
      <c r="B23" s="38" t="s">
        <v>130</v>
      </c>
      <c r="C23" s="38"/>
      <c r="D23" s="38" t="s">
        <v>131</v>
      </c>
      <c r="E23" s="38" t="s">
        <v>27</v>
      </c>
      <c r="F23" s="41" t="s">
        <v>132</v>
      </c>
      <c r="G23" s="40">
        <v>50</v>
      </c>
      <c r="H23" s="40">
        <v>50</v>
      </c>
      <c r="I23" s="40">
        <v>0</v>
      </c>
      <c r="J23" s="40">
        <v>0</v>
      </c>
      <c r="K23" s="50"/>
      <c r="L23" s="50"/>
      <c r="M23" s="37" t="s">
        <v>133</v>
      </c>
      <c r="N23" s="44" t="s">
        <v>134</v>
      </c>
      <c r="O23" s="38" t="s">
        <v>135</v>
      </c>
      <c r="P23" s="38" t="s">
        <v>130</v>
      </c>
      <c r="Q23" s="37" t="s">
        <v>136</v>
      </c>
      <c r="R23" s="44"/>
    </row>
    <row r="24" ht="72" spans="1:18">
      <c r="A24" s="37">
        <v>17</v>
      </c>
      <c r="B24" s="38" t="s">
        <v>137</v>
      </c>
      <c r="C24" s="38" t="s">
        <v>138</v>
      </c>
      <c r="D24" s="38" t="s">
        <v>139</v>
      </c>
      <c r="E24" s="38" t="s">
        <v>27</v>
      </c>
      <c r="F24" s="41" t="s">
        <v>140</v>
      </c>
      <c r="G24" s="40">
        <v>200</v>
      </c>
      <c r="H24" s="40">
        <v>200</v>
      </c>
      <c r="I24" s="40">
        <v>0</v>
      </c>
      <c r="J24" s="40">
        <v>0</v>
      </c>
      <c r="K24" s="50"/>
      <c r="L24" s="50"/>
      <c r="M24" s="37" t="s">
        <v>66</v>
      </c>
      <c r="N24" s="44" t="s">
        <v>141</v>
      </c>
      <c r="O24" s="38" t="s">
        <v>121</v>
      </c>
      <c r="P24" s="38" t="s">
        <v>137</v>
      </c>
      <c r="Q24" s="37" t="s">
        <v>142</v>
      </c>
      <c r="R24" s="44"/>
    </row>
    <row r="25" ht="108" spans="1:18">
      <c r="A25" s="37">
        <v>18</v>
      </c>
      <c r="B25" s="38" t="s">
        <v>115</v>
      </c>
      <c r="C25" s="38" t="s">
        <v>143</v>
      </c>
      <c r="D25" s="38" t="s">
        <v>144</v>
      </c>
      <c r="E25" s="38" t="s">
        <v>145</v>
      </c>
      <c r="F25" s="41" t="s">
        <v>146</v>
      </c>
      <c r="G25" s="40">
        <v>200</v>
      </c>
      <c r="H25" s="40">
        <v>200</v>
      </c>
      <c r="I25" s="40">
        <v>0</v>
      </c>
      <c r="J25" s="40">
        <v>0</v>
      </c>
      <c r="K25" s="50"/>
      <c r="L25" s="50"/>
      <c r="M25" s="37" t="s">
        <v>112</v>
      </c>
      <c r="N25" s="44" t="s">
        <v>147</v>
      </c>
      <c r="O25" s="38" t="s">
        <v>39</v>
      </c>
      <c r="P25" s="38" t="s">
        <v>115</v>
      </c>
      <c r="Q25" s="37" t="s">
        <v>122</v>
      </c>
      <c r="R25" s="44"/>
    </row>
    <row r="26" ht="96" spans="1:18">
      <c r="A26" s="37">
        <v>19</v>
      </c>
      <c r="B26" s="38" t="s">
        <v>74</v>
      </c>
      <c r="C26" s="38" t="s">
        <v>148</v>
      </c>
      <c r="D26" s="38" t="s">
        <v>149</v>
      </c>
      <c r="E26" s="38" t="s">
        <v>145</v>
      </c>
      <c r="F26" s="45" t="s">
        <v>150</v>
      </c>
      <c r="G26" s="40">
        <v>350</v>
      </c>
      <c r="H26" s="40">
        <v>350</v>
      </c>
      <c r="I26" s="40">
        <v>0</v>
      </c>
      <c r="J26" s="40">
        <v>0</v>
      </c>
      <c r="K26" s="50"/>
      <c r="L26" s="50"/>
      <c r="M26" s="37" t="s">
        <v>66</v>
      </c>
      <c r="N26" s="44" t="s">
        <v>151</v>
      </c>
      <c r="O26" s="38" t="s">
        <v>121</v>
      </c>
      <c r="P26" s="38" t="s">
        <v>74</v>
      </c>
      <c r="Q26" s="37" t="s">
        <v>81</v>
      </c>
      <c r="R26" s="44"/>
    </row>
    <row r="27" ht="108" spans="1:18">
      <c r="A27" s="37">
        <v>20</v>
      </c>
      <c r="B27" s="38" t="s">
        <v>152</v>
      </c>
      <c r="C27" s="38" t="s">
        <v>153</v>
      </c>
      <c r="D27" s="38" t="s">
        <v>154</v>
      </c>
      <c r="E27" s="38" t="s">
        <v>145</v>
      </c>
      <c r="F27" s="39" t="s">
        <v>155</v>
      </c>
      <c r="G27" s="40">
        <v>250</v>
      </c>
      <c r="H27" s="40">
        <v>250</v>
      </c>
      <c r="I27" s="40">
        <v>0</v>
      </c>
      <c r="J27" s="40">
        <v>0</v>
      </c>
      <c r="K27" s="50"/>
      <c r="L27" s="50"/>
      <c r="M27" s="37" t="s">
        <v>66</v>
      </c>
      <c r="N27" s="44" t="s">
        <v>156</v>
      </c>
      <c r="O27" s="38" t="s">
        <v>157</v>
      </c>
      <c r="P27" s="38" t="s">
        <v>152</v>
      </c>
      <c r="Q27" s="37" t="s">
        <v>158</v>
      </c>
      <c r="R27" s="44"/>
    </row>
    <row r="28" ht="60" spans="1:18">
      <c r="A28" s="37">
        <v>21</v>
      </c>
      <c r="B28" s="38" t="s">
        <v>123</v>
      </c>
      <c r="C28" s="38" t="s">
        <v>159</v>
      </c>
      <c r="D28" s="38" t="s">
        <v>160</v>
      </c>
      <c r="E28" s="38" t="s">
        <v>161</v>
      </c>
      <c r="F28" s="41" t="s">
        <v>162</v>
      </c>
      <c r="G28" s="40">
        <v>900</v>
      </c>
      <c r="H28" s="40">
        <v>900</v>
      </c>
      <c r="I28" s="40">
        <v>0</v>
      </c>
      <c r="J28" s="40">
        <v>0</v>
      </c>
      <c r="K28" s="50"/>
      <c r="L28" s="50"/>
      <c r="M28" s="37" t="s">
        <v>163</v>
      </c>
      <c r="N28" s="44" t="s">
        <v>164</v>
      </c>
      <c r="O28" s="38" t="s">
        <v>31</v>
      </c>
      <c r="P28" s="38" t="s">
        <v>123</v>
      </c>
      <c r="Q28" s="37" t="s">
        <v>129</v>
      </c>
      <c r="R28" s="44"/>
    </row>
    <row r="29" ht="96" spans="1:18">
      <c r="A29" s="37">
        <v>22</v>
      </c>
      <c r="B29" s="38" t="s">
        <v>82</v>
      </c>
      <c r="C29" s="38" t="s">
        <v>165</v>
      </c>
      <c r="D29" s="38" t="s">
        <v>166</v>
      </c>
      <c r="E29" s="38" t="s">
        <v>161</v>
      </c>
      <c r="F29" s="42" t="s">
        <v>167</v>
      </c>
      <c r="G29" s="40">
        <v>500</v>
      </c>
      <c r="H29" s="40">
        <v>500</v>
      </c>
      <c r="I29" s="40">
        <v>0</v>
      </c>
      <c r="J29" s="40">
        <v>0</v>
      </c>
      <c r="K29" s="50"/>
      <c r="L29" s="50"/>
      <c r="M29" s="37" t="s">
        <v>66</v>
      </c>
      <c r="N29" s="44" t="s">
        <v>168</v>
      </c>
      <c r="O29" s="38" t="s">
        <v>31</v>
      </c>
      <c r="P29" s="38" t="s">
        <v>82</v>
      </c>
      <c r="Q29" s="37" t="s">
        <v>88</v>
      </c>
      <c r="R29" s="44"/>
    </row>
    <row r="30" ht="96" spans="1:18">
      <c r="A30" s="37">
        <v>23</v>
      </c>
      <c r="B30" s="38" t="s">
        <v>169</v>
      </c>
      <c r="C30" s="38"/>
      <c r="D30" s="38" t="s">
        <v>170</v>
      </c>
      <c r="E30" s="38" t="s">
        <v>161</v>
      </c>
      <c r="F30" s="41" t="s">
        <v>171</v>
      </c>
      <c r="G30" s="40">
        <v>1200</v>
      </c>
      <c r="H30" s="40">
        <v>0</v>
      </c>
      <c r="I30" s="40">
        <v>1200</v>
      </c>
      <c r="J30" s="40">
        <v>0</v>
      </c>
      <c r="K30" s="50"/>
      <c r="L30" s="50"/>
      <c r="M30" s="37" t="s">
        <v>66</v>
      </c>
      <c r="N30" s="44" t="s">
        <v>172</v>
      </c>
      <c r="O30" s="38" t="s">
        <v>173</v>
      </c>
      <c r="P30" s="38" t="s">
        <v>169</v>
      </c>
      <c r="Q30" s="37" t="s">
        <v>174</v>
      </c>
      <c r="R30" s="44"/>
    </row>
    <row r="31" ht="120" spans="1:18">
      <c r="A31" s="37">
        <v>24</v>
      </c>
      <c r="B31" s="38" t="s">
        <v>175</v>
      </c>
      <c r="C31" s="38" t="s">
        <v>176</v>
      </c>
      <c r="D31" s="38" t="s">
        <v>177</v>
      </c>
      <c r="E31" s="38" t="s">
        <v>161</v>
      </c>
      <c r="F31" s="41" t="s">
        <v>178</v>
      </c>
      <c r="G31" s="40">
        <v>190.32</v>
      </c>
      <c r="H31" s="40">
        <v>190.32</v>
      </c>
      <c r="I31" s="40">
        <v>0</v>
      </c>
      <c r="J31" s="40">
        <v>0</v>
      </c>
      <c r="K31" s="50"/>
      <c r="L31" s="50"/>
      <c r="M31" s="37" t="s">
        <v>179</v>
      </c>
      <c r="N31" s="44" t="s">
        <v>180</v>
      </c>
      <c r="O31" s="38" t="s">
        <v>181</v>
      </c>
      <c r="P31" s="38" t="s">
        <v>175</v>
      </c>
      <c r="Q31" s="37" t="s">
        <v>182</v>
      </c>
      <c r="R31" s="44"/>
    </row>
    <row r="32" ht="156" spans="1:18">
      <c r="A32" s="37">
        <v>25</v>
      </c>
      <c r="B32" s="38" t="s">
        <v>183</v>
      </c>
      <c r="C32" s="38" t="s">
        <v>184</v>
      </c>
      <c r="D32" s="38" t="s">
        <v>185</v>
      </c>
      <c r="E32" s="38" t="s">
        <v>161</v>
      </c>
      <c r="F32" s="41" t="s">
        <v>186</v>
      </c>
      <c r="G32" s="40">
        <v>200</v>
      </c>
      <c r="H32" s="40">
        <v>200</v>
      </c>
      <c r="I32" s="40">
        <v>0</v>
      </c>
      <c r="J32" s="40">
        <v>0</v>
      </c>
      <c r="K32" s="50"/>
      <c r="L32" s="50"/>
      <c r="M32" s="37" t="s">
        <v>66</v>
      </c>
      <c r="N32" s="44" t="s">
        <v>187</v>
      </c>
      <c r="O32" s="38" t="s">
        <v>188</v>
      </c>
      <c r="P32" s="38" t="s">
        <v>183</v>
      </c>
      <c r="Q32" s="37" t="s">
        <v>189</v>
      </c>
      <c r="R32" s="44"/>
    </row>
    <row r="33" ht="51" spans="1:18">
      <c r="A33" s="37">
        <v>26</v>
      </c>
      <c r="B33" s="38" t="s">
        <v>123</v>
      </c>
      <c r="C33" s="38" t="s">
        <v>190</v>
      </c>
      <c r="D33" s="38" t="s">
        <v>191</v>
      </c>
      <c r="E33" s="38" t="s">
        <v>161</v>
      </c>
      <c r="F33" s="39" t="s">
        <v>192</v>
      </c>
      <c r="G33" s="40">
        <v>100</v>
      </c>
      <c r="H33" s="40">
        <v>100</v>
      </c>
      <c r="I33" s="40">
        <v>0</v>
      </c>
      <c r="J33" s="40">
        <v>0</v>
      </c>
      <c r="K33" s="50"/>
      <c r="L33" s="50"/>
      <c r="M33" s="37" t="s">
        <v>133</v>
      </c>
      <c r="N33" s="44" t="s">
        <v>193</v>
      </c>
      <c r="O33" s="38" t="s">
        <v>107</v>
      </c>
      <c r="P33" s="38" t="s">
        <v>123</v>
      </c>
      <c r="Q33" s="37" t="s">
        <v>129</v>
      </c>
      <c r="R33" s="44"/>
    </row>
    <row r="34" ht="60" spans="1:18">
      <c r="A34" s="37">
        <v>27</v>
      </c>
      <c r="B34" s="38" t="s">
        <v>55</v>
      </c>
      <c r="C34" s="38" t="s">
        <v>194</v>
      </c>
      <c r="D34" s="38" t="s">
        <v>195</v>
      </c>
      <c r="E34" s="38" t="s">
        <v>161</v>
      </c>
      <c r="F34" s="41" t="s">
        <v>196</v>
      </c>
      <c r="G34" s="40">
        <v>100</v>
      </c>
      <c r="H34" s="40">
        <v>0</v>
      </c>
      <c r="I34" s="40">
        <v>0</v>
      </c>
      <c r="J34" s="40">
        <v>100</v>
      </c>
      <c r="K34" s="50"/>
      <c r="L34" s="50"/>
      <c r="M34" s="37" t="s">
        <v>197</v>
      </c>
      <c r="N34" s="44" t="s">
        <v>198</v>
      </c>
      <c r="O34" s="38" t="s">
        <v>107</v>
      </c>
      <c r="P34" s="38" t="s">
        <v>55</v>
      </c>
      <c r="Q34" s="37" t="s">
        <v>62</v>
      </c>
      <c r="R34" s="44"/>
    </row>
    <row r="35" ht="72" spans="1:18">
      <c r="A35" s="37">
        <v>28</v>
      </c>
      <c r="B35" s="38" t="s">
        <v>199</v>
      </c>
      <c r="C35" s="38"/>
      <c r="D35" s="38" t="s">
        <v>200</v>
      </c>
      <c r="E35" s="38" t="s">
        <v>201</v>
      </c>
      <c r="F35" s="41" t="s">
        <v>202</v>
      </c>
      <c r="G35" s="40">
        <v>496</v>
      </c>
      <c r="H35" s="40">
        <v>496</v>
      </c>
      <c r="I35" s="40">
        <v>0</v>
      </c>
      <c r="J35" s="40">
        <v>0</v>
      </c>
      <c r="K35" s="50"/>
      <c r="L35" s="50"/>
      <c r="M35" s="37" t="s">
        <v>203</v>
      </c>
      <c r="N35" s="44" t="s">
        <v>204</v>
      </c>
      <c r="O35" s="38" t="s">
        <v>68</v>
      </c>
      <c r="P35" s="38" t="s">
        <v>199</v>
      </c>
      <c r="Q35" s="37" t="s">
        <v>205</v>
      </c>
      <c r="R35" s="44"/>
    </row>
    <row r="36" ht="84" spans="1:18">
      <c r="A36" s="37">
        <v>29</v>
      </c>
      <c r="B36" s="38" t="s">
        <v>199</v>
      </c>
      <c r="C36" s="38"/>
      <c r="D36" s="38" t="s">
        <v>206</v>
      </c>
      <c r="E36" s="38" t="s">
        <v>201</v>
      </c>
      <c r="F36" s="41" t="s">
        <v>207</v>
      </c>
      <c r="G36" s="40">
        <v>11</v>
      </c>
      <c r="H36" s="40">
        <v>11</v>
      </c>
      <c r="I36" s="40">
        <v>0</v>
      </c>
      <c r="J36" s="40">
        <v>0</v>
      </c>
      <c r="K36" s="50"/>
      <c r="L36" s="50"/>
      <c r="M36" s="37" t="s">
        <v>208</v>
      </c>
      <c r="N36" s="44" t="s">
        <v>209</v>
      </c>
      <c r="O36" s="38" t="s">
        <v>68</v>
      </c>
      <c r="P36" s="38" t="s">
        <v>199</v>
      </c>
      <c r="Q36" s="37" t="s">
        <v>205</v>
      </c>
      <c r="R36" s="44"/>
    </row>
    <row r="37" ht="72" spans="1:18">
      <c r="A37" s="37">
        <v>30</v>
      </c>
      <c r="B37" s="38" t="s">
        <v>199</v>
      </c>
      <c r="C37" s="38"/>
      <c r="D37" s="38" t="s">
        <v>210</v>
      </c>
      <c r="E37" s="38" t="s">
        <v>201</v>
      </c>
      <c r="F37" s="41" t="s">
        <v>211</v>
      </c>
      <c r="G37" s="40">
        <v>497</v>
      </c>
      <c r="H37" s="40">
        <v>0</v>
      </c>
      <c r="I37" s="40">
        <v>497</v>
      </c>
      <c r="J37" s="40">
        <v>0</v>
      </c>
      <c r="K37" s="50"/>
      <c r="L37" s="50"/>
      <c r="M37" s="37" t="s">
        <v>212</v>
      </c>
      <c r="N37" s="44" t="s">
        <v>204</v>
      </c>
      <c r="O37" s="38" t="s">
        <v>68</v>
      </c>
      <c r="P37" s="38" t="s">
        <v>199</v>
      </c>
      <c r="Q37" s="37" t="s">
        <v>205</v>
      </c>
      <c r="R37" s="44"/>
    </row>
    <row r="38" ht="72" spans="1:18">
      <c r="A38" s="37">
        <v>31</v>
      </c>
      <c r="B38" s="38" t="s">
        <v>199</v>
      </c>
      <c r="C38" s="38"/>
      <c r="D38" s="38" t="s">
        <v>213</v>
      </c>
      <c r="E38" s="38" t="s">
        <v>201</v>
      </c>
      <c r="F38" s="41" t="s">
        <v>214</v>
      </c>
      <c r="G38" s="40">
        <v>17</v>
      </c>
      <c r="H38" s="40">
        <v>0</v>
      </c>
      <c r="I38" s="40">
        <v>17</v>
      </c>
      <c r="J38" s="40">
        <v>0</v>
      </c>
      <c r="K38" s="50"/>
      <c r="L38" s="50"/>
      <c r="M38" s="37" t="s">
        <v>215</v>
      </c>
      <c r="N38" s="44" t="s">
        <v>204</v>
      </c>
      <c r="O38" s="38" t="s">
        <v>68</v>
      </c>
      <c r="P38" s="38" t="s">
        <v>199</v>
      </c>
      <c r="Q38" s="37" t="s">
        <v>205</v>
      </c>
      <c r="R38" s="44"/>
    </row>
    <row r="39" ht="96" spans="1:18">
      <c r="A39" s="37">
        <v>32</v>
      </c>
      <c r="B39" s="38" t="s">
        <v>108</v>
      </c>
      <c r="C39" s="38" t="s">
        <v>216</v>
      </c>
      <c r="D39" s="38" t="s">
        <v>217</v>
      </c>
      <c r="E39" s="38" t="s">
        <v>218</v>
      </c>
      <c r="F39" s="41" t="s">
        <v>219</v>
      </c>
      <c r="G39" s="40">
        <v>70</v>
      </c>
      <c r="H39" s="40">
        <v>70</v>
      </c>
      <c r="I39" s="40">
        <v>0</v>
      </c>
      <c r="J39" s="40">
        <v>0</v>
      </c>
      <c r="K39" s="50"/>
      <c r="L39" s="50"/>
      <c r="M39" s="37" t="s">
        <v>220</v>
      </c>
      <c r="N39" s="44" t="s">
        <v>221</v>
      </c>
      <c r="O39" s="38" t="s">
        <v>107</v>
      </c>
      <c r="P39" s="38" t="s">
        <v>108</v>
      </c>
      <c r="Q39" s="37" t="s">
        <v>114</v>
      </c>
      <c r="R39" s="44"/>
    </row>
    <row r="40" ht="72" spans="1:18">
      <c r="A40" s="37">
        <v>33</v>
      </c>
      <c r="B40" s="38" t="s">
        <v>175</v>
      </c>
      <c r="C40" s="38" t="s">
        <v>222</v>
      </c>
      <c r="D40" s="38" t="s">
        <v>223</v>
      </c>
      <c r="E40" s="38" t="s">
        <v>218</v>
      </c>
      <c r="F40" s="41" t="s">
        <v>224</v>
      </c>
      <c r="G40" s="40">
        <v>70</v>
      </c>
      <c r="H40" s="40">
        <v>70</v>
      </c>
      <c r="I40" s="40">
        <v>0</v>
      </c>
      <c r="J40" s="40">
        <v>0</v>
      </c>
      <c r="K40" s="50"/>
      <c r="L40" s="50"/>
      <c r="M40" s="37" t="s">
        <v>225</v>
      </c>
      <c r="N40" s="44" t="s">
        <v>226</v>
      </c>
      <c r="O40" s="38" t="s">
        <v>121</v>
      </c>
      <c r="P40" s="38" t="s">
        <v>175</v>
      </c>
      <c r="Q40" s="37" t="s">
        <v>182</v>
      </c>
      <c r="R40" s="44"/>
    </row>
    <row r="41" ht="216" spans="1:18">
      <c r="A41" s="37">
        <v>34</v>
      </c>
      <c r="B41" s="38" t="s">
        <v>123</v>
      </c>
      <c r="C41" s="38" t="s">
        <v>227</v>
      </c>
      <c r="D41" s="38" t="s">
        <v>228</v>
      </c>
      <c r="E41" s="38" t="s">
        <v>27</v>
      </c>
      <c r="F41" s="46" t="s">
        <v>229</v>
      </c>
      <c r="G41" s="40">
        <v>80</v>
      </c>
      <c r="H41" s="40">
        <v>0</v>
      </c>
      <c r="I41" s="40">
        <v>80</v>
      </c>
      <c r="J41" s="40">
        <v>0</v>
      </c>
      <c r="K41" s="50"/>
      <c r="L41" s="50"/>
      <c r="M41" s="37" t="s">
        <v>105</v>
      </c>
      <c r="N41" s="44" t="s">
        <v>230</v>
      </c>
      <c r="O41" s="38" t="s">
        <v>107</v>
      </c>
      <c r="P41" s="38" t="s">
        <v>123</v>
      </c>
      <c r="Q41" s="37" t="s">
        <v>129</v>
      </c>
      <c r="R41" s="44"/>
    </row>
    <row r="42" ht="216" spans="1:18">
      <c r="A42" s="37">
        <v>35</v>
      </c>
      <c r="B42" s="38" t="s">
        <v>123</v>
      </c>
      <c r="C42" s="38" t="s">
        <v>231</v>
      </c>
      <c r="D42" s="38" t="s">
        <v>232</v>
      </c>
      <c r="E42" s="38" t="s">
        <v>218</v>
      </c>
      <c r="F42" s="42" t="s">
        <v>233</v>
      </c>
      <c r="G42" s="40">
        <v>70</v>
      </c>
      <c r="H42" s="40">
        <v>70</v>
      </c>
      <c r="I42" s="40">
        <v>0</v>
      </c>
      <c r="J42" s="40">
        <v>0</v>
      </c>
      <c r="K42" s="50"/>
      <c r="L42" s="50"/>
      <c r="M42" s="37" t="s">
        <v>220</v>
      </c>
      <c r="N42" s="44" t="s">
        <v>230</v>
      </c>
      <c r="O42" s="38" t="s">
        <v>135</v>
      </c>
      <c r="P42" s="38" t="s">
        <v>123</v>
      </c>
      <c r="Q42" s="37" t="s">
        <v>129</v>
      </c>
      <c r="R42" s="44"/>
    </row>
    <row r="43" ht="60" spans="1:18">
      <c r="A43" s="37">
        <v>36</v>
      </c>
      <c r="B43" s="38" t="s">
        <v>234</v>
      </c>
      <c r="C43" s="38" t="s">
        <v>235</v>
      </c>
      <c r="D43" s="38" t="s">
        <v>236</v>
      </c>
      <c r="E43" s="38" t="s">
        <v>161</v>
      </c>
      <c r="F43" s="47" t="s">
        <v>237</v>
      </c>
      <c r="G43" s="40">
        <v>10</v>
      </c>
      <c r="H43" s="40">
        <v>0</v>
      </c>
      <c r="I43" s="40">
        <v>10</v>
      </c>
      <c r="J43" s="40">
        <v>0</v>
      </c>
      <c r="K43" s="50"/>
      <c r="L43" s="50"/>
      <c r="M43" s="37" t="s">
        <v>238</v>
      </c>
      <c r="N43" s="44" t="s">
        <v>239</v>
      </c>
      <c r="O43" s="38" t="s">
        <v>47</v>
      </c>
      <c r="P43" s="38" t="s">
        <v>234</v>
      </c>
      <c r="Q43" s="37" t="s">
        <v>240</v>
      </c>
      <c r="R43" s="44"/>
    </row>
    <row r="44" ht="84" spans="1:18">
      <c r="A44" s="37">
        <v>37</v>
      </c>
      <c r="B44" s="38" t="s">
        <v>234</v>
      </c>
      <c r="C44" s="38" t="s">
        <v>241</v>
      </c>
      <c r="D44" s="38" t="s">
        <v>242</v>
      </c>
      <c r="E44" s="38" t="s">
        <v>218</v>
      </c>
      <c r="F44" s="41" t="s">
        <v>243</v>
      </c>
      <c r="G44" s="40">
        <v>100</v>
      </c>
      <c r="H44" s="40">
        <v>70</v>
      </c>
      <c r="I44" s="40">
        <v>0</v>
      </c>
      <c r="J44" s="40">
        <v>0</v>
      </c>
      <c r="K44" s="50"/>
      <c r="L44" s="50">
        <v>30</v>
      </c>
      <c r="M44" s="37" t="s">
        <v>244</v>
      </c>
      <c r="N44" s="44" t="s">
        <v>245</v>
      </c>
      <c r="O44" s="38" t="s">
        <v>107</v>
      </c>
      <c r="P44" s="38" t="s">
        <v>234</v>
      </c>
      <c r="Q44" s="37" t="s">
        <v>240</v>
      </c>
      <c r="R44" s="44"/>
    </row>
    <row r="45" ht="96" spans="1:18">
      <c r="A45" s="37">
        <v>38</v>
      </c>
      <c r="B45" s="38" t="s">
        <v>55</v>
      </c>
      <c r="C45" s="38" t="s">
        <v>56</v>
      </c>
      <c r="D45" s="38" t="s">
        <v>246</v>
      </c>
      <c r="E45" s="38" t="s">
        <v>145</v>
      </c>
      <c r="F45" s="41" t="s">
        <v>247</v>
      </c>
      <c r="G45" s="40">
        <v>100</v>
      </c>
      <c r="H45" s="40">
        <v>100</v>
      </c>
      <c r="I45" s="40">
        <v>0</v>
      </c>
      <c r="J45" s="40">
        <v>0</v>
      </c>
      <c r="K45" s="50"/>
      <c r="L45" s="50"/>
      <c r="M45" s="37" t="s">
        <v>248</v>
      </c>
      <c r="N45" s="44" t="s">
        <v>249</v>
      </c>
      <c r="O45" s="38" t="s">
        <v>68</v>
      </c>
      <c r="P45" s="38" t="s">
        <v>55</v>
      </c>
      <c r="Q45" s="37" t="s">
        <v>62</v>
      </c>
      <c r="R45" s="44"/>
    </row>
    <row r="46" ht="96" spans="1:18">
      <c r="A46" s="37">
        <v>39</v>
      </c>
      <c r="B46" s="38" t="s">
        <v>55</v>
      </c>
      <c r="C46" s="38" t="s">
        <v>250</v>
      </c>
      <c r="D46" s="38" t="s">
        <v>251</v>
      </c>
      <c r="E46" s="38" t="s">
        <v>218</v>
      </c>
      <c r="F46" s="41" t="s">
        <v>252</v>
      </c>
      <c r="G46" s="40">
        <v>70</v>
      </c>
      <c r="H46" s="40">
        <v>70</v>
      </c>
      <c r="I46" s="40">
        <v>0</v>
      </c>
      <c r="J46" s="40">
        <v>0</v>
      </c>
      <c r="K46" s="50"/>
      <c r="L46" s="50"/>
      <c r="M46" s="37" t="s">
        <v>220</v>
      </c>
      <c r="N46" s="44" t="s">
        <v>249</v>
      </c>
      <c r="O46" s="38" t="s">
        <v>253</v>
      </c>
      <c r="P46" s="38" t="s">
        <v>55</v>
      </c>
      <c r="Q46" s="37" t="s">
        <v>62</v>
      </c>
      <c r="R46" s="44"/>
    </row>
    <row r="47" ht="76.5" spans="1:18">
      <c r="A47" s="37">
        <v>40</v>
      </c>
      <c r="B47" s="38" t="s">
        <v>152</v>
      </c>
      <c r="C47" s="38" t="s">
        <v>153</v>
      </c>
      <c r="D47" s="38" t="s">
        <v>254</v>
      </c>
      <c r="E47" s="38" t="s">
        <v>27</v>
      </c>
      <c r="F47" s="47" t="s">
        <v>255</v>
      </c>
      <c r="G47" s="40">
        <v>30</v>
      </c>
      <c r="H47" s="40">
        <v>0</v>
      </c>
      <c r="I47" s="40">
        <v>30</v>
      </c>
      <c r="J47" s="40">
        <v>0</v>
      </c>
      <c r="K47" s="50"/>
      <c r="L47" s="50"/>
      <c r="M47" s="37" t="s">
        <v>256</v>
      </c>
      <c r="N47" s="44" t="s">
        <v>257</v>
      </c>
      <c r="O47" s="38" t="s">
        <v>68</v>
      </c>
      <c r="P47" s="38" t="s">
        <v>152</v>
      </c>
      <c r="Q47" s="37" t="s">
        <v>158</v>
      </c>
      <c r="R47" s="44"/>
    </row>
    <row r="48" ht="96" spans="1:18">
      <c r="A48" s="37">
        <v>41</v>
      </c>
      <c r="B48" s="38" t="s">
        <v>152</v>
      </c>
      <c r="C48" s="38" t="s">
        <v>258</v>
      </c>
      <c r="D48" s="38" t="s">
        <v>259</v>
      </c>
      <c r="E48" s="38" t="s">
        <v>27</v>
      </c>
      <c r="F48" s="41" t="s">
        <v>260</v>
      </c>
      <c r="G48" s="40">
        <v>70</v>
      </c>
      <c r="H48" s="40">
        <v>70</v>
      </c>
      <c r="I48" s="40">
        <v>0</v>
      </c>
      <c r="J48" s="40">
        <v>0</v>
      </c>
      <c r="K48" s="50"/>
      <c r="L48" s="50"/>
      <c r="M48" s="37" t="s">
        <v>261</v>
      </c>
      <c r="N48" s="44" t="s">
        <v>249</v>
      </c>
      <c r="O48" s="38" t="s">
        <v>73</v>
      </c>
      <c r="P48" s="38" t="s">
        <v>152</v>
      </c>
      <c r="Q48" s="37" t="s">
        <v>158</v>
      </c>
      <c r="R48" s="44"/>
    </row>
    <row r="49" ht="72" spans="1:18">
      <c r="A49" s="37">
        <v>42</v>
      </c>
      <c r="B49" s="38" t="s">
        <v>152</v>
      </c>
      <c r="C49" s="38" t="s">
        <v>153</v>
      </c>
      <c r="D49" s="38" t="s">
        <v>262</v>
      </c>
      <c r="E49" s="38" t="s">
        <v>27</v>
      </c>
      <c r="F49" s="41" t="s">
        <v>263</v>
      </c>
      <c r="G49" s="40">
        <v>80</v>
      </c>
      <c r="H49" s="40">
        <v>0</v>
      </c>
      <c r="I49" s="40">
        <v>80</v>
      </c>
      <c r="J49" s="40">
        <v>0</v>
      </c>
      <c r="K49" s="50"/>
      <c r="L49" s="50"/>
      <c r="M49" s="37" t="s">
        <v>99</v>
      </c>
      <c r="N49" s="44" t="s">
        <v>264</v>
      </c>
      <c r="O49" s="38" t="s">
        <v>68</v>
      </c>
      <c r="P49" s="38" t="s">
        <v>152</v>
      </c>
      <c r="Q49" s="37" t="s">
        <v>158</v>
      </c>
      <c r="R49" s="44"/>
    </row>
    <row r="50" ht="96" spans="1:18">
      <c r="A50" s="37">
        <v>43</v>
      </c>
      <c r="B50" s="38" t="s">
        <v>152</v>
      </c>
      <c r="C50" s="38" t="s">
        <v>265</v>
      </c>
      <c r="D50" s="38" t="s">
        <v>266</v>
      </c>
      <c r="E50" s="38" t="s">
        <v>218</v>
      </c>
      <c r="F50" s="41" t="s">
        <v>267</v>
      </c>
      <c r="G50" s="40">
        <v>90</v>
      </c>
      <c r="H50" s="40">
        <v>70</v>
      </c>
      <c r="I50" s="40">
        <v>0</v>
      </c>
      <c r="J50" s="40">
        <v>0</v>
      </c>
      <c r="K50" s="50"/>
      <c r="L50" s="50">
        <v>20</v>
      </c>
      <c r="M50" s="37" t="s">
        <v>268</v>
      </c>
      <c r="N50" s="44" t="s">
        <v>269</v>
      </c>
      <c r="O50" s="38" t="s">
        <v>270</v>
      </c>
      <c r="P50" s="38" t="s">
        <v>152</v>
      </c>
      <c r="Q50" s="37" t="s">
        <v>158</v>
      </c>
      <c r="R50" s="44"/>
    </row>
    <row r="51" ht="132" spans="1:18">
      <c r="A51" s="37">
        <v>44</v>
      </c>
      <c r="B51" s="38" t="s">
        <v>74</v>
      </c>
      <c r="C51" s="38" t="s">
        <v>271</v>
      </c>
      <c r="D51" s="38" t="s">
        <v>272</v>
      </c>
      <c r="E51" s="38" t="s">
        <v>27</v>
      </c>
      <c r="F51" s="42" t="s">
        <v>273</v>
      </c>
      <c r="G51" s="40">
        <v>140</v>
      </c>
      <c r="H51" s="40">
        <v>0</v>
      </c>
      <c r="I51" s="40">
        <v>140</v>
      </c>
      <c r="J51" s="40">
        <v>0</v>
      </c>
      <c r="K51" s="50"/>
      <c r="L51" s="50"/>
      <c r="M51" s="37" t="s">
        <v>99</v>
      </c>
      <c r="N51" s="44" t="s">
        <v>274</v>
      </c>
      <c r="O51" s="38" t="s">
        <v>275</v>
      </c>
      <c r="P51" s="38" t="s">
        <v>74</v>
      </c>
      <c r="Q51" s="37" t="s">
        <v>81</v>
      </c>
      <c r="R51" s="44"/>
    </row>
    <row r="52" ht="63" spans="1:18">
      <c r="A52" s="37">
        <v>45</v>
      </c>
      <c r="B52" s="38" t="s">
        <v>74</v>
      </c>
      <c r="C52" s="38" t="s">
        <v>276</v>
      </c>
      <c r="D52" s="38" t="s">
        <v>277</v>
      </c>
      <c r="E52" s="38" t="s">
        <v>161</v>
      </c>
      <c r="F52" s="48" t="s">
        <v>278</v>
      </c>
      <c r="G52" s="40">
        <v>230</v>
      </c>
      <c r="H52" s="40">
        <v>0</v>
      </c>
      <c r="I52" s="40">
        <v>50</v>
      </c>
      <c r="J52" s="40">
        <v>0</v>
      </c>
      <c r="K52" s="50"/>
      <c r="L52" s="50">
        <v>180</v>
      </c>
      <c r="M52" s="37" t="s">
        <v>279</v>
      </c>
      <c r="N52" s="44" t="s">
        <v>280</v>
      </c>
      <c r="O52" s="38" t="s">
        <v>107</v>
      </c>
      <c r="P52" s="38" t="s">
        <v>74</v>
      </c>
      <c r="Q52" s="37" t="s">
        <v>81</v>
      </c>
      <c r="R52" s="44"/>
    </row>
    <row r="53" ht="96" spans="1:18">
      <c r="A53" s="37">
        <v>46</v>
      </c>
      <c r="B53" s="38" t="s">
        <v>74</v>
      </c>
      <c r="C53" s="38" t="s">
        <v>271</v>
      </c>
      <c r="D53" s="38" t="s">
        <v>281</v>
      </c>
      <c r="E53" s="38" t="s">
        <v>218</v>
      </c>
      <c r="F53" s="41" t="s">
        <v>282</v>
      </c>
      <c r="G53" s="40">
        <v>70</v>
      </c>
      <c r="H53" s="40">
        <v>70</v>
      </c>
      <c r="I53" s="40">
        <v>0</v>
      </c>
      <c r="J53" s="40">
        <v>0</v>
      </c>
      <c r="K53" s="50"/>
      <c r="L53" s="50"/>
      <c r="M53" s="37" t="s">
        <v>283</v>
      </c>
      <c r="N53" s="44" t="s">
        <v>284</v>
      </c>
      <c r="O53" s="38" t="s">
        <v>285</v>
      </c>
      <c r="P53" s="38" t="s">
        <v>74</v>
      </c>
      <c r="Q53" s="37" t="s">
        <v>81</v>
      </c>
      <c r="R53" s="44"/>
    </row>
    <row r="54" ht="66" spans="1:18">
      <c r="A54" s="37">
        <v>47</v>
      </c>
      <c r="B54" s="38" t="s">
        <v>183</v>
      </c>
      <c r="C54" s="38" t="s">
        <v>286</v>
      </c>
      <c r="D54" s="38" t="s">
        <v>287</v>
      </c>
      <c r="E54" s="38" t="s">
        <v>27</v>
      </c>
      <c r="F54" s="41" t="s">
        <v>288</v>
      </c>
      <c r="G54" s="40">
        <v>121.128</v>
      </c>
      <c r="H54" s="40">
        <v>121.128</v>
      </c>
      <c r="I54" s="40">
        <v>0</v>
      </c>
      <c r="J54" s="40">
        <v>0</v>
      </c>
      <c r="K54" s="50"/>
      <c r="L54" s="50"/>
      <c r="M54" s="37" t="s">
        <v>289</v>
      </c>
      <c r="N54" s="44" t="s">
        <v>290</v>
      </c>
      <c r="O54" s="38" t="s">
        <v>73</v>
      </c>
      <c r="P54" s="38" t="s">
        <v>183</v>
      </c>
      <c r="Q54" s="37" t="s">
        <v>189</v>
      </c>
      <c r="R54" s="44"/>
    </row>
    <row r="55" ht="96" spans="1:18">
      <c r="A55" s="37">
        <v>48</v>
      </c>
      <c r="B55" s="38" t="s">
        <v>183</v>
      </c>
      <c r="C55" s="38" t="s">
        <v>286</v>
      </c>
      <c r="D55" s="38" t="s">
        <v>291</v>
      </c>
      <c r="E55" s="38" t="s">
        <v>218</v>
      </c>
      <c r="F55" s="41" t="s">
        <v>292</v>
      </c>
      <c r="G55" s="40">
        <v>150</v>
      </c>
      <c r="H55" s="40">
        <v>70</v>
      </c>
      <c r="I55" s="40">
        <v>0</v>
      </c>
      <c r="J55" s="40">
        <v>0</v>
      </c>
      <c r="K55" s="50"/>
      <c r="L55" s="50">
        <v>80</v>
      </c>
      <c r="M55" s="37" t="s">
        <v>220</v>
      </c>
      <c r="N55" s="44" t="s">
        <v>274</v>
      </c>
      <c r="O55" s="38" t="s">
        <v>73</v>
      </c>
      <c r="P55" s="38" t="s">
        <v>183</v>
      </c>
      <c r="Q55" s="37" t="s">
        <v>189</v>
      </c>
      <c r="R55" s="44"/>
    </row>
    <row r="56" ht="84" spans="1:18">
      <c r="A56" s="37">
        <v>49</v>
      </c>
      <c r="B56" s="38" t="s">
        <v>108</v>
      </c>
      <c r="C56" s="38" t="s">
        <v>293</v>
      </c>
      <c r="D56" s="38" t="s">
        <v>294</v>
      </c>
      <c r="E56" s="38" t="s">
        <v>295</v>
      </c>
      <c r="F56" s="41" t="s">
        <v>296</v>
      </c>
      <c r="G56" s="40">
        <v>100</v>
      </c>
      <c r="H56" s="40">
        <v>0</v>
      </c>
      <c r="I56" s="40">
        <v>100</v>
      </c>
      <c r="J56" s="40">
        <v>0</v>
      </c>
      <c r="K56" s="50"/>
      <c r="L56" s="50"/>
      <c r="M56" s="37" t="s">
        <v>99</v>
      </c>
      <c r="N56" s="44" t="s">
        <v>297</v>
      </c>
      <c r="O56" s="38" t="s">
        <v>298</v>
      </c>
      <c r="P56" s="38" t="s">
        <v>108</v>
      </c>
      <c r="Q56" s="37" t="s">
        <v>114</v>
      </c>
      <c r="R56" s="44"/>
    </row>
    <row r="57" ht="96" spans="1:18">
      <c r="A57" s="37">
        <v>50</v>
      </c>
      <c r="B57" s="38" t="s">
        <v>115</v>
      </c>
      <c r="C57" s="38" t="s">
        <v>143</v>
      </c>
      <c r="D57" s="38" t="s">
        <v>299</v>
      </c>
      <c r="E57" s="38" t="s">
        <v>161</v>
      </c>
      <c r="F57" s="39" t="s">
        <v>300</v>
      </c>
      <c r="G57" s="40">
        <v>200</v>
      </c>
      <c r="H57" s="40">
        <v>0</v>
      </c>
      <c r="I57" s="40">
        <v>200</v>
      </c>
      <c r="J57" s="40">
        <v>0</v>
      </c>
      <c r="K57" s="50"/>
      <c r="L57" s="50"/>
      <c r="M57" s="37" t="s">
        <v>99</v>
      </c>
      <c r="N57" s="44" t="s">
        <v>301</v>
      </c>
      <c r="O57" s="38" t="s">
        <v>47</v>
      </c>
      <c r="P57" s="38" t="s">
        <v>115</v>
      </c>
      <c r="Q57" s="37" t="s">
        <v>122</v>
      </c>
      <c r="R57" s="44"/>
    </row>
    <row r="58" ht="96" spans="1:18">
      <c r="A58" s="37">
        <v>51</v>
      </c>
      <c r="B58" s="38" t="s">
        <v>115</v>
      </c>
      <c r="C58" s="38" t="s">
        <v>302</v>
      </c>
      <c r="D58" s="38" t="s">
        <v>303</v>
      </c>
      <c r="E58" s="38" t="s">
        <v>161</v>
      </c>
      <c r="F58" s="41" t="s">
        <v>304</v>
      </c>
      <c r="G58" s="40">
        <v>120</v>
      </c>
      <c r="H58" s="40">
        <v>0</v>
      </c>
      <c r="I58" s="40">
        <v>120</v>
      </c>
      <c r="J58" s="40">
        <v>0</v>
      </c>
      <c r="K58" s="50"/>
      <c r="L58" s="50"/>
      <c r="M58" s="37" t="s">
        <v>105</v>
      </c>
      <c r="N58" s="44" t="s">
        <v>305</v>
      </c>
      <c r="O58" s="38" t="s">
        <v>306</v>
      </c>
      <c r="P58" s="38" t="s">
        <v>115</v>
      </c>
      <c r="Q58" s="37" t="s">
        <v>122</v>
      </c>
      <c r="R58" s="44"/>
    </row>
    <row r="59" ht="84" spans="1:18">
      <c r="A59" s="37">
        <v>52</v>
      </c>
      <c r="B59" s="38" t="s">
        <v>307</v>
      </c>
      <c r="C59" s="38" t="s">
        <v>308</v>
      </c>
      <c r="D59" s="38" t="s">
        <v>309</v>
      </c>
      <c r="E59" s="38" t="s">
        <v>218</v>
      </c>
      <c r="F59" s="41" t="s">
        <v>310</v>
      </c>
      <c r="G59" s="40">
        <v>70</v>
      </c>
      <c r="H59" s="40">
        <v>70</v>
      </c>
      <c r="I59" s="40">
        <v>0</v>
      </c>
      <c r="J59" s="40">
        <v>0</v>
      </c>
      <c r="K59" s="50"/>
      <c r="L59" s="50"/>
      <c r="M59" s="37" t="s">
        <v>220</v>
      </c>
      <c r="N59" s="44" t="s">
        <v>311</v>
      </c>
      <c r="O59" s="38" t="s">
        <v>135</v>
      </c>
      <c r="P59" s="38" t="s">
        <v>115</v>
      </c>
      <c r="Q59" s="37" t="s">
        <v>122</v>
      </c>
      <c r="R59" s="44"/>
    </row>
    <row r="60" ht="192" spans="1:18">
      <c r="A60" s="37">
        <v>53</v>
      </c>
      <c r="B60" s="38" t="s">
        <v>41</v>
      </c>
      <c r="C60" s="38" t="s">
        <v>312</v>
      </c>
      <c r="D60" s="38" t="s">
        <v>313</v>
      </c>
      <c r="E60" s="38" t="s">
        <v>27</v>
      </c>
      <c r="F60" s="41" t="s">
        <v>314</v>
      </c>
      <c r="G60" s="40">
        <v>200</v>
      </c>
      <c r="H60" s="40">
        <v>200</v>
      </c>
      <c r="I60" s="40">
        <v>0</v>
      </c>
      <c r="J60" s="40">
        <v>0</v>
      </c>
      <c r="K60" s="50"/>
      <c r="L60" s="50"/>
      <c r="M60" s="37" t="s">
        <v>315</v>
      </c>
      <c r="N60" s="44" t="s">
        <v>316</v>
      </c>
      <c r="O60" s="38" t="s">
        <v>135</v>
      </c>
      <c r="P60" s="38" t="s">
        <v>41</v>
      </c>
      <c r="Q60" s="37" t="s">
        <v>48</v>
      </c>
      <c r="R60" s="44"/>
    </row>
    <row r="61" ht="72" spans="1:18">
      <c r="A61" s="37">
        <v>54</v>
      </c>
      <c r="B61" s="38" t="s">
        <v>41</v>
      </c>
      <c r="C61" s="38" t="s">
        <v>49</v>
      </c>
      <c r="D61" s="38" t="s">
        <v>317</v>
      </c>
      <c r="E61" s="38" t="s">
        <v>27</v>
      </c>
      <c r="F61" s="47" t="s">
        <v>318</v>
      </c>
      <c r="G61" s="40">
        <v>10</v>
      </c>
      <c r="H61" s="40">
        <v>10</v>
      </c>
      <c r="I61" s="40">
        <v>0</v>
      </c>
      <c r="J61" s="40">
        <v>0</v>
      </c>
      <c r="K61" s="50"/>
      <c r="L61" s="50"/>
      <c r="M61" s="37" t="s">
        <v>319</v>
      </c>
      <c r="N61" s="44" t="s">
        <v>320</v>
      </c>
      <c r="O61" s="38" t="s">
        <v>73</v>
      </c>
      <c r="P61" s="38" t="s">
        <v>41</v>
      </c>
      <c r="Q61" s="37" t="s">
        <v>48</v>
      </c>
      <c r="R61" s="44"/>
    </row>
    <row r="62" ht="108" spans="1:18">
      <c r="A62" s="37">
        <v>55</v>
      </c>
      <c r="B62" s="38" t="s">
        <v>41</v>
      </c>
      <c r="C62" s="38" t="s">
        <v>321</v>
      </c>
      <c r="D62" s="38" t="s">
        <v>322</v>
      </c>
      <c r="E62" s="38" t="s">
        <v>218</v>
      </c>
      <c r="F62" s="41" t="s">
        <v>323</v>
      </c>
      <c r="G62" s="40">
        <v>150</v>
      </c>
      <c r="H62" s="40">
        <v>70</v>
      </c>
      <c r="I62" s="40">
        <v>0</v>
      </c>
      <c r="J62" s="40">
        <v>0</v>
      </c>
      <c r="K62" s="50"/>
      <c r="L62" s="50">
        <v>80</v>
      </c>
      <c r="M62" s="37" t="s">
        <v>220</v>
      </c>
      <c r="N62" s="44" t="s">
        <v>324</v>
      </c>
      <c r="O62" s="38" t="s">
        <v>325</v>
      </c>
      <c r="P62" s="38" t="s">
        <v>41</v>
      </c>
      <c r="Q62" s="37" t="s">
        <v>48</v>
      </c>
      <c r="R62" s="44"/>
    </row>
    <row r="63" ht="96" spans="1:18">
      <c r="A63" s="37">
        <v>56</v>
      </c>
      <c r="B63" s="38" t="s">
        <v>33</v>
      </c>
      <c r="C63" s="38" t="s">
        <v>326</v>
      </c>
      <c r="D63" s="38" t="s">
        <v>327</v>
      </c>
      <c r="E63" s="38" t="s">
        <v>27</v>
      </c>
      <c r="F63" s="41" t="s">
        <v>328</v>
      </c>
      <c r="G63" s="40">
        <v>30</v>
      </c>
      <c r="H63" s="40">
        <v>30</v>
      </c>
      <c r="I63" s="40">
        <v>0</v>
      </c>
      <c r="J63" s="40">
        <v>0</v>
      </c>
      <c r="K63" s="50"/>
      <c r="L63" s="50"/>
      <c r="M63" s="37" t="s">
        <v>329</v>
      </c>
      <c r="N63" s="44" t="s">
        <v>330</v>
      </c>
      <c r="O63" s="38" t="s">
        <v>135</v>
      </c>
      <c r="P63" s="38" t="s">
        <v>33</v>
      </c>
      <c r="Q63" s="37" t="s">
        <v>40</v>
      </c>
      <c r="R63" s="44"/>
    </row>
    <row r="64" ht="64.5" spans="1:18">
      <c r="A64" s="37">
        <v>57</v>
      </c>
      <c r="B64" s="38" t="s">
        <v>33</v>
      </c>
      <c r="C64" s="38" t="s">
        <v>326</v>
      </c>
      <c r="D64" s="38" t="s">
        <v>331</v>
      </c>
      <c r="E64" s="38" t="s">
        <v>27</v>
      </c>
      <c r="F64" s="41" t="s">
        <v>332</v>
      </c>
      <c r="G64" s="40">
        <v>40</v>
      </c>
      <c r="H64" s="40">
        <v>40</v>
      </c>
      <c r="I64" s="40">
        <v>0</v>
      </c>
      <c r="J64" s="40">
        <v>0</v>
      </c>
      <c r="K64" s="50"/>
      <c r="L64" s="50"/>
      <c r="M64" s="37" t="s">
        <v>329</v>
      </c>
      <c r="N64" s="44" t="s">
        <v>333</v>
      </c>
      <c r="O64" s="38" t="s">
        <v>135</v>
      </c>
      <c r="P64" s="38" t="s">
        <v>33</v>
      </c>
      <c r="Q64" s="37" t="s">
        <v>40</v>
      </c>
      <c r="R64" s="44"/>
    </row>
    <row r="65" ht="52.5" spans="1:18">
      <c r="A65" s="37">
        <v>58</v>
      </c>
      <c r="B65" s="38" t="s">
        <v>33</v>
      </c>
      <c r="C65" s="38" t="s">
        <v>326</v>
      </c>
      <c r="D65" s="38" t="s">
        <v>334</v>
      </c>
      <c r="E65" s="38" t="s">
        <v>27</v>
      </c>
      <c r="F65" s="41" t="s">
        <v>335</v>
      </c>
      <c r="G65" s="40">
        <v>30</v>
      </c>
      <c r="H65" s="40">
        <v>30</v>
      </c>
      <c r="I65" s="40">
        <v>0</v>
      </c>
      <c r="J65" s="40">
        <v>0</v>
      </c>
      <c r="K65" s="50"/>
      <c r="L65" s="50"/>
      <c r="M65" s="37" t="s">
        <v>329</v>
      </c>
      <c r="N65" s="44" t="s">
        <v>336</v>
      </c>
      <c r="O65" s="38" t="s">
        <v>73</v>
      </c>
      <c r="P65" s="38" t="s">
        <v>33</v>
      </c>
      <c r="Q65" s="37" t="s">
        <v>40</v>
      </c>
      <c r="R65" s="44"/>
    </row>
    <row r="66" ht="91.5" spans="1:18">
      <c r="A66" s="37">
        <v>59</v>
      </c>
      <c r="B66" s="38" t="s">
        <v>33</v>
      </c>
      <c r="C66" s="38" t="s">
        <v>326</v>
      </c>
      <c r="D66" s="38" t="s">
        <v>337</v>
      </c>
      <c r="E66" s="38" t="s">
        <v>161</v>
      </c>
      <c r="F66" s="41" t="s">
        <v>338</v>
      </c>
      <c r="G66" s="40">
        <v>120</v>
      </c>
      <c r="H66" s="40">
        <v>120</v>
      </c>
      <c r="I66" s="40">
        <v>0</v>
      </c>
      <c r="J66" s="40">
        <v>0</v>
      </c>
      <c r="K66" s="50"/>
      <c r="L66" s="50"/>
      <c r="M66" s="37" t="s">
        <v>339</v>
      </c>
      <c r="N66" s="44" t="s">
        <v>340</v>
      </c>
      <c r="O66" s="38" t="s">
        <v>73</v>
      </c>
      <c r="P66" s="38" t="s">
        <v>33</v>
      </c>
      <c r="Q66" s="37" t="s">
        <v>40</v>
      </c>
      <c r="R66" s="44"/>
    </row>
    <row r="67" ht="78" spans="1:18">
      <c r="A67" s="37">
        <v>60</v>
      </c>
      <c r="B67" s="38" t="s">
        <v>33</v>
      </c>
      <c r="C67" s="38" t="s">
        <v>34</v>
      </c>
      <c r="D67" s="38" t="s">
        <v>341</v>
      </c>
      <c r="E67" s="38" t="s">
        <v>342</v>
      </c>
      <c r="F67" s="41" t="s">
        <v>343</v>
      </c>
      <c r="G67" s="40">
        <v>50</v>
      </c>
      <c r="H67" s="40">
        <v>0</v>
      </c>
      <c r="I67" s="40">
        <v>0</v>
      </c>
      <c r="J67" s="40">
        <v>50</v>
      </c>
      <c r="K67" s="50"/>
      <c r="L67" s="50"/>
      <c r="M67" s="37" t="s">
        <v>344</v>
      </c>
      <c r="N67" s="44" t="s">
        <v>345</v>
      </c>
      <c r="O67" s="38" t="s">
        <v>346</v>
      </c>
      <c r="P67" s="38" t="s">
        <v>33</v>
      </c>
      <c r="Q67" s="37" t="s">
        <v>40</v>
      </c>
      <c r="R67" s="44"/>
    </row>
    <row r="68" ht="84" spans="1:18">
      <c r="A68" s="37">
        <v>61</v>
      </c>
      <c r="B68" s="38" t="s">
        <v>33</v>
      </c>
      <c r="C68" s="38" t="s">
        <v>347</v>
      </c>
      <c r="D68" s="38" t="s">
        <v>348</v>
      </c>
      <c r="E68" s="38" t="s">
        <v>218</v>
      </c>
      <c r="F68" s="41" t="s">
        <v>349</v>
      </c>
      <c r="G68" s="40">
        <v>70</v>
      </c>
      <c r="H68" s="40">
        <v>70</v>
      </c>
      <c r="I68" s="40">
        <v>0</v>
      </c>
      <c r="J68" s="40">
        <v>0</v>
      </c>
      <c r="K68" s="50"/>
      <c r="L68" s="50"/>
      <c r="M68" s="37" t="s">
        <v>220</v>
      </c>
      <c r="N68" s="44" t="s">
        <v>350</v>
      </c>
      <c r="O68" s="38" t="s">
        <v>80</v>
      </c>
      <c r="P68" s="38" t="s">
        <v>33</v>
      </c>
      <c r="Q68" s="37" t="s">
        <v>40</v>
      </c>
      <c r="R68" s="44"/>
    </row>
    <row r="69" ht="120" spans="1:18">
      <c r="A69" s="37">
        <v>62</v>
      </c>
      <c r="B69" s="38" t="s">
        <v>24</v>
      </c>
      <c r="C69" s="38" t="s">
        <v>351</v>
      </c>
      <c r="D69" s="38" t="s">
        <v>352</v>
      </c>
      <c r="E69" s="38" t="s">
        <v>27</v>
      </c>
      <c r="F69" s="41" t="s">
        <v>353</v>
      </c>
      <c r="G69" s="40">
        <v>250</v>
      </c>
      <c r="H69" s="40">
        <v>0</v>
      </c>
      <c r="I69" s="40">
        <v>250</v>
      </c>
      <c r="J69" s="40">
        <v>0</v>
      </c>
      <c r="K69" s="50"/>
      <c r="L69" s="50"/>
      <c r="M69" s="37" t="s">
        <v>99</v>
      </c>
      <c r="N69" s="44" t="s">
        <v>354</v>
      </c>
      <c r="O69" s="38" t="s">
        <v>355</v>
      </c>
      <c r="P69" s="38" t="s">
        <v>24</v>
      </c>
      <c r="Q69" s="37" t="s">
        <v>32</v>
      </c>
      <c r="R69" s="44"/>
    </row>
    <row r="70" ht="72" spans="1:18">
      <c r="A70" s="37">
        <v>63</v>
      </c>
      <c r="B70" s="38" t="s">
        <v>24</v>
      </c>
      <c r="C70" s="38" t="s">
        <v>356</v>
      </c>
      <c r="D70" s="38" t="s">
        <v>357</v>
      </c>
      <c r="E70" s="38" t="s">
        <v>27</v>
      </c>
      <c r="F70" s="47" t="s">
        <v>358</v>
      </c>
      <c r="G70" s="40">
        <v>10</v>
      </c>
      <c r="H70" s="40">
        <v>10</v>
      </c>
      <c r="I70" s="40">
        <v>0</v>
      </c>
      <c r="J70" s="40">
        <v>0</v>
      </c>
      <c r="K70" s="50"/>
      <c r="L70" s="50"/>
      <c r="M70" s="37" t="s">
        <v>359</v>
      </c>
      <c r="N70" s="44" t="s">
        <v>360</v>
      </c>
      <c r="O70" s="38" t="s">
        <v>73</v>
      </c>
      <c r="P70" s="38" t="s">
        <v>24</v>
      </c>
      <c r="Q70" s="37" t="s">
        <v>32</v>
      </c>
      <c r="R70" s="44"/>
    </row>
    <row r="71" ht="84" spans="1:18">
      <c r="A71" s="37">
        <v>64</v>
      </c>
      <c r="B71" s="38" t="s">
        <v>24</v>
      </c>
      <c r="C71" s="38" t="s">
        <v>356</v>
      </c>
      <c r="D71" s="38" t="s">
        <v>361</v>
      </c>
      <c r="E71" s="38" t="s">
        <v>295</v>
      </c>
      <c r="F71" s="41" t="s">
        <v>362</v>
      </c>
      <c r="G71" s="40">
        <v>100</v>
      </c>
      <c r="H71" s="40">
        <v>100</v>
      </c>
      <c r="I71" s="40">
        <v>0</v>
      </c>
      <c r="J71" s="40">
        <v>0</v>
      </c>
      <c r="K71" s="50"/>
      <c r="L71" s="50"/>
      <c r="M71" s="37" t="s">
        <v>363</v>
      </c>
      <c r="N71" s="44" t="s">
        <v>364</v>
      </c>
      <c r="O71" s="38" t="s">
        <v>275</v>
      </c>
      <c r="P71" s="38" t="s">
        <v>24</v>
      </c>
      <c r="Q71" s="37" t="s">
        <v>32</v>
      </c>
      <c r="R71" s="44"/>
    </row>
    <row r="72" ht="52.5" spans="1:18">
      <c r="A72" s="37">
        <v>65</v>
      </c>
      <c r="B72" s="38" t="s">
        <v>137</v>
      </c>
      <c r="C72" s="38" t="s">
        <v>365</v>
      </c>
      <c r="D72" s="38" t="s">
        <v>366</v>
      </c>
      <c r="E72" s="38" t="s">
        <v>27</v>
      </c>
      <c r="F72" s="41" t="s">
        <v>367</v>
      </c>
      <c r="G72" s="40">
        <v>50</v>
      </c>
      <c r="H72" s="40">
        <v>0</v>
      </c>
      <c r="I72" s="40">
        <v>50</v>
      </c>
      <c r="J72" s="40">
        <v>0</v>
      </c>
      <c r="K72" s="50"/>
      <c r="L72" s="50"/>
      <c r="M72" s="37" t="s">
        <v>368</v>
      </c>
      <c r="N72" s="44" t="s">
        <v>369</v>
      </c>
      <c r="O72" s="38" t="s">
        <v>68</v>
      </c>
      <c r="P72" s="38" t="s">
        <v>137</v>
      </c>
      <c r="Q72" s="37" t="s">
        <v>142</v>
      </c>
      <c r="R72" s="44"/>
    </row>
    <row r="73" ht="52.5" spans="1:18">
      <c r="A73" s="37">
        <v>66</v>
      </c>
      <c r="B73" s="38" t="s">
        <v>137</v>
      </c>
      <c r="C73" s="38" t="s">
        <v>138</v>
      </c>
      <c r="D73" s="38" t="s">
        <v>370</v>
      </c>
      <c r="E73" s="38" t="s">
        <v>27</v>
      </c>
      <c r="F73" s="52" t="s">
        <v>371</v>
      </c>
      <c r="G73" s="40">
        <v>72.43</v>
      </c>
      <c r="H73" s="40">
        <v>0</v>
      </c>
      <c r="I73" s="40">
        <v>72.43</v>
      </c>
      <c r="J73" s="40">
        <v>0</v>
      </c>
      <c r="K73" s="50"/>
      <c r="L73" s="50"/>
      <c r="M73" s="37" t="s">
        <v>105</v>
      </c>
      <c r="N73" s="44" t="s">
        <v>372</v>
      </c>
      <c r="O73" s="38" t="s">
        <v>373</v>
      </c>
      <c r="P73" s="38" t="s">
        <v>137</v>
      </c>
      <c r="Q73" s="37" t="s">
        <v>142</v>
      </c>
      <c r="R73" s="44"/>
    </row>
    <row r="74" ht="52.5" spans="1:18">
      <c r="A74" s="37">
        <v>67</v>
      </c>
      <c r="B74" s="38" t="s">
        <v>137</v>
      </c>
      <c r="C74" s="38" t="s">
        <v>374</v>
      </c>
      <c r="D74" s="38" t="s">
        <v>375</v>
      </c>
      <c r="E74" s="38" t="s">
        <v>295</v>
      </c>
      <c r="F74" s="47" t="s">
        <v>376</v>
      </c>
      <c r="G74" s="40">
        <v>30</v>
      </c>
      <c r="H74" s="40">
        <v>0</v>
      </c>
      <c r="I74" s="40">
        <v>30</v>
      </c>
      <c r="J74" s="40">
        <v>0</v>
      </c>
      <c r="K74" s="50"/>
      <c r="L74" s="50"/>
      <c r="M74" s="37" t="s">
        <v>377</v>
      </c>
      <c r="N74" s="44" t="s">
        <v>378</v>
      </c>
      <c r="O74" s="38" t="s">
        <v>80</v>
      </c>
      <c r="P74" s="38" t="s">
        <v>137</v>
      </c>
      <c r="Q74" s="37" t="s">
        <v>142</v>
      </c>
      <c r="R74" s="44"/>
    </row>
    <row r="75" ht="60" spans="1:18">
      <c r="A75" s="37">
        <v>68</v>
      </c>
      <c r="B75" s="38" t="s">
        <v>137</v>
      </c>
      <c r="C75" s="38" t="s">
        <v>138</v>
      </c>
      <c r="D75" s="38" t="s">
        <v>379</v>
      </c>
      <c r="E75" s="38" t="s">
        <v>161</v>
      </c>
      <c r="F75" s="47" t="s">
        <v>380</v>
      </c>
      <c r="G75" s="40">
        <v>20</v>
      </c>
      <c r="H75" s="40">
        <v>0</v>
      </c>
      <c r="I75" s="40">
        <v>20</v>
      </c>
      <c r="J75" s="40">
        <v>0</v>
      </c>
      <c r="K75" s="50"/>
      <c r="L75" s="50"/>
      <c r="M75" s="37" t="s">
        <v>381</v>
      </c>
      <c r="N75" s="44" t="s">
        <v>382</v>
      </c>
      <c r="O75" s="38" t="s">
        <v>80</v>
      </c>
      <c r="P75" s="38" t="s">
        <v>137</v>
      </c>
      <c r="Q75" s="37" t="s">
        <v>142</v>
      </c>
      <c r="R75" s="44"/>
    </row>
    <row r="76" ht="84" spans="1:18">
      <c r="A76" s="37">
        <v>69</v>
      </c>
      <c r="B76" s="53" t="s">
        <v>137</v>
      </c>
      <c r="C76" s="53" t="s">
        <v>365</v>
      </c>
      <c r="D76" s="53" t="s">
        <v>383</v>
      </c>
      <c r="E76" s="53" t="s">
        <v>218</v>
      </c>
      <c r="F76" s="41" t="s">
        <v>384</v>
      </c>
      <c r="G76" s="54">
        <v>70</v>
      </c>
      <c r="H76" s="54">
        <v>70</v>
      </c>
      <c r="I76" s="54">
        <v>0</v>
      </c>
      <c r="J76" s="54">
        <v>0</v>
      </c>
      <c r="K76" s="64"/>
      <c r="L76" s="64"/>
      <c r="M76" s="37" t="s">
        <v>385</v>
      </c>
      <c r="N76" s="44" t="s">
        <v>386</v>
      </c>
      <c r="O76" s="53" t="s">
        <v>73</v>
      </c>
      <c r="P76" s="53" t="s">
        <v>137</v>
      </c>
      <c r="Q76" s="37" t="s">
        <v>142</v>
      </c>
      <c r="R76" s="44"/>
    </row>
    <row r="77" spans="1:18">
      <c r="A77" s="55" t="s">
        <v>387</v>
      </c>
      <c r="B77" s="55"/>
      <c r="C77" s="55"/>
      <c r="D77" s="55"/>
      <c r="E77" s="55"/>
      <c r="F77" s="55"/>
      <c r="G77" s="55">
        <f t="shared" ref="G77:I77" si="2">SUM(G78:G90)</f>
        <v>2011.36</v>
      </c>
      <c r="H77" s="55">
        <f t="shared" si="2"/>
        <v>636.112</v>
      </c>
      <c r="I77" s="55">
        <f t="shared" si="2"/>
        <v>1375.248</v>
      </c>
      <c r="J77" s="55"/>
      <c r="K77" s="55"/>
      <c r="L77" s="55"/>
      <c r="M77" s="55" t="s">
        <v>388</v>
      </c>
      <c r="N77" s="55"/>
      <c r="O77" s="55"/>
      <c r="P77" s="55"/>
      <c r="Q77" s="55"/>
      <c r="R77" s="55"/>
    </row>
    <row r="78" ht="48" spans="1:18">
      <c r="A78" s="37">
        <v>1</v>
      </c>
      <c r="B78" s="38" t="s">
        <v>389</v>
      </c>
      <c r="C78" s="56"/>
      <c r="D78" s="38" t="s">
        <v>390</v>
      </c>
      <c r="E78" s="38" t="s">
        <v>391</v>
      </c>
      <c r="F78" s="39" t="s">
        <v>392</v>
      </c>
      <c r="G78" s="40">
        <v>163.7</v>
      </c>
      <c r="H78" s="40">
        <v>163.7</v>
      </c>
      <c r="I78" s="40">
        <v>0</v>
      </c>
      <c r="J78" s="44"/>
      <c r="K78" s="50"/>
      <c r="L78" s="50"/>
      <c r="M78" s="37" t="s">
        <v>393</v>
      </c>
      <c r="N78" s="44" t="s">
        <v>394</v>
      </c>
      <c r="O78" s="38" t="s">
        <v>47</v>
      </c>
      <c r="P78" s="38" t="s">
        <v>389</v>
      </c>
      <c r="Q78" s="37" t="s">
        <v>395</v>
      </c>
      <c r="R78" s="44"/>
    </row>
    <row r="79" ht="84" spans="1:18">
      <c r="A79" s="37">
        <v>2</v>
      </c>
      <c r="B79" s="38" t="s">
        <v>389</v>
      </c>
      <c r="C79" s="56"/>
      <c r="D79" s="38" t="s">
        <v>396</v>
      </c>
      <c r="E79" s="38" t="s">
        <v>391</v>
      </c>
      <c r="F79" s="41" t="s">
        <v>397</v>
      </c>
      <c r="G79" s="40">
        <v>322.06</v>
      </c>
      <c r="H79" s="40">
        <v>0</v>
      </c>
      <c r="I79" s="40">
        <v>322.06</v>
      </c>
      <c r="J79" s="44"/>
      <c r="K79" s="50"/>
      <c r="L79" s="50"/>
      <c r="M79" s="37" t="s">
        <v>398</v>
      </c>
      <c r="N79" s="44" t="s">
        <v>399</v>
      </c>
      <c r="O79" s="38" t="s">
        <v>47</v>
      </c>
      <c r="P79" s="38" t="s">
        <v>389</v>
      </c>
      <c r="Q79" s="37" t="s">
        <v>395</v>
      </c>
      <c r="R79" s="44"/>
    </row>
    <row r="80" ht="72" spans="1:18">
      <c r="A80" s="37">
        <v>3</v>
      </c>
      <c r="B80" s="38" t="s">
        <v>389</v>
      </c>
      <c r="C80" s="56"/>
      <c r="D80" s="38" t="s">
        <v>400</v>
      </c>
      <c r="E80" s="38" t="s">
        <v>391</v>
      </c>
      <c r="F80" s="41" t="s">
        <v>401</v>
      </c>
      <c r="G80" s="40">
        <v>165</v>
      </c>
      <c r="H80" s="40">
        <v>0</v>
      </c>
      <c r="I80" s="40">
        <v>165</v>
      </c>
      <c r="J80" s="44"/>
      <c r="K80" s="50"/>
      <c r="L80" s="50"/>
      <c r="M80" s="37" t="s">
        <v>402</v>
      </c>
      <c r="N80" s="44" t="s">
        <v>403</v>
      </c>
      <c r="O80" s="38" t="s">
        <v>47</v>
      </c>
      <c r="P80" s="38" t="s">
        <v>389</v>
      </c>
      <c r="Q80" s="37" t="s">
        <v>395</v>
      </c>
      <c r="R80" s="44"/>
    </row>
    <row r="81" ht="72" spans="1:18">
      <c r="A81" s="37">
        <v>4</v>
      </c>
      <c r="B81" s="38" t="s">
        <v>389</v>
      </c>
      <c r="C81" s="56"/>
      <c r="D81" s="38" t="s">
        <v>404</v>
      </c>
      <c r="E81" s="38" t="s">
        <v>391</v>
      </c>
      <c r="F81" s="41" t="s">
        <v>405</v>
      </c>
      <c r="G81" s="40">
        <v>162.96</v>
      </c>
      <c r="H81" s="40">
        <v>0</v>
      </c>
      <c r="I81" s="40">
        <v>162.96</v>
      </c>
      <c r="J81" s="44"/>
      <c r="K81" s="50"/>
      <c r="L81" s="50"/>
      <c r="M81" s="37" t="s">
        <v>406</v>
      </c>
      <c r="N81" s="44" t="s">
        <v>407</v>
      </c>
      <c r="O81" s="38" t="s">
        <v>47</v>
      </c>
      <c r="P81" s="38" t="s">
        <v>389</v>
      </c>
      <c r="Q81" s="37" t="s">
        <v>395</v>
      </c>
      <c r="R81" s="44"/>
    </row>
    <row r="82" ht="72" spans="1:18">
      <c r="A82" s="37">
        <v>5</v>
      </c>
      <c r="B82" s="38" t="s">
        <v>389</v>
      </c>
      <c r="C82" s="56"/>
      <c r="D82" s="38" t="s">
        <v>408</v>
      </c>
      <c r="E82" s="38" t="s">
        <v>391</v>
      </c>
      <c r="F82" s="41" t="s">
        <v>409</v>
      </c>
      <c r="G82" s="40">
        <v>45.96</v>
      </c>
      <c r="H82" s="40">
        <v>45.96</v>
      </c>
      <c r="I82" s="40">
        <v>0</v>
      </c>
      <c r="J82" s="44"/>
      <c r="K82" s="50"/>
      <c r="L82" s="50"/>
      <c r="M82" s="37" t="s">
        <v>402</v>
      </c>
      <c r="N82" s="44" t="s">
        <v>410</v>
      </c>
      <c r="O82" s="38" t="s">
        <v>47</v>
      </c>
      <c r="P82" s="38" t="s">
        <v>389</v>
      </c>
      <c r="Q82" s="37" t="s">
        <v>395</v>
      </c>
      <c r="R82" s="44"/>
    </row>
    <row r="83" ht="96" spans="1:18">
      <c r="A83" s="37">
        <v>6</v>
      </c>
      <c r="B83" s="38" t="s">
        <v>411</v>
      </c>
      <c r="C83" s="56"/>
      <c r="D83" s="38" t="s">
        <v>412</v>
      </c>
      <c r="E83" s="38" t="s">
        <v>413</v>
      </c>
      <c r="F83" s="41" t="s">
        <v>414</v>
      </c>
      <c r="G83" s="40">
        <v>100</v>
      </c>
      <c r="H83" s="40">
        <v>100</v>
      </c>
      <c r="I83" s="40">
        <v>0</v>
      </c>
      <c r="J83" s="44"/>
      <c r="K83" s="50"/>
      <c r="L83" s="50"/>
      <c r="M83" s="37" t="s">
        <v>415</v>
      </c>
      <c r="N83" s="44" t="s">
        <v>330</v>
      </c>
      <c r="O83" s="38" t="s">
        <v>47</v>
      </c>
      <c r="P83" s="38" t="s">
        <v>411</v>
      </c>
      <c r="Q83" s="37" t="s">
        <v>416</v>
      </c>
      <c r="R83" s="44"/>
    </row>
    <row r="84" ht="72" spans="1:18">
      <c r="A84" s="37">
        <v>7</v>
      </c>
      <c r="B84" s="38" t="s">
        <v>199</v>
      </c>
      <c r="C84" s="56"/>
      <c r="D84" s="38" t="s">
        <v>417</v>
      </c>
      <c r="E84" s="38" t="s">
        <v>413</v>
      </c>
      <c r="F84" s="41" t="s">
        <v>418</v>
      </c>
      <c r="G84" s="40">
        <v>29.04</v>
      </c>
      <c r="H84" s="40">
        <v>29.04</v>
      </c>
      <c r="I84" s="40">
        <v>0</v>
      </c>
      <c r="J84" s="44"/>
      <c r="K84" s="50"/>
      <c r="L84" s="50"/>
      <c r="M84" s="37" t="s">
        <v>419</v>
      </c>
      <c r="N84" s="44" t="s">
        <v>420</v>
      </c>
      <c r="O84" s="38" t="s">
        <v>421</v>
      </c>
      <c r="P84" s="38" t="s">
        <v>199</v>
      </c>
      <c r="Q84" s="37" t="s">
        <v>205</v>
      </c>
      <c r="R84" s="44"/>
    </row>
    <row r="85" ht="72" spans="1:18">
      <c r="A85" s="37">
        <v>8</v>
      </c>
      <c r="B85" s="38" t="s">
        <v>422</v>
      </c>
      <c r="C85" s="56"/>
      <c r="D85" s="38" t="s">
        <v>423</v>
      </c>
      <c r="E85" s="38" t="s">
        <v>413</v>
      </c>
      <c r="F85" s="44"/>
      <c r="G85" s="40">
        <v>197.412</v>
      </c>
      <c r="H85" s="40">
        <v>197.412</v>
      </c>
      <c r="I85" s="40">
        <v>0</v>
      </c>
      <c r="J85" s="44"/>
      <c r="K85" s="50"/>
      <c r="L85" s="50"/>
      <c r="M85" s="37" t="s">
        <v>424</v>
      </c>
      <c r="N85" s="44" t="s">
        <v>425</v>
      </c>
      <c r="O85" s="38" t="s">
        <v>47</v>
      </c>
      <c r="P85" s="38" t="s">
        <v>422</v>
      </c>
      <c r="Q85" s="37" t="s">
        <v>426</v>
      </c>
      <c r="R85" s="44"/>
    </row>
    <row r="86" ht="96" spans="1:18">
      <c r="A86" s="37">
        <v>9</v>
      </c>
      <c r="B86" s="38" t="s">
        <v>55</v>
      </c>
      <c r="C86" s="56"/>
      <c r="D86" s="38" t="s">
        <v>427</v>
      </c>
      <c r="E86" s="38" t="s">
        <v>413</v>
      </c>
      <c r="F86" s="42" t="s">
        <v>428</v>
      </c>
      <c r="G86" s="40">
        <v>100</v>
      </c>
      <c r="H86" s="40">
        <v>100</v>
      </c>
      <c r="I86" s="40">
        <v>0</v>
      </c>
      <c r="J86" s="44"/>
      <c r="K86" s="50"/>
      <c r="L86" s="50"/>
      <c r="M86" s="37" t="s">
        <v>429</v>
      </c>
      <c r="N86" s="44" t="s">
        <v>430</v>
      </c>
      <c r="O86" s="38" t="s">
        <v>431</v>
      </c>
      <c r="P86" s="38" t="s">
        <v>55</v>
      </c>
      <c r="Q86" s="37" t="s">
        <v>62</v>
      </c>
      <c r="R86" s="44"/>
    </row>
    <row r="87" ht="96" spans="1:18">
      <c r="A87" s="37">
        <v>10</v>
      </c>
      <c r="B87" s="38" t="s">
        <v>199</v>
      </c>
      <c r="C87" s="56"/>
      <c r="D87" s="38" t="s">
        <v>432</v>
      </c>
      <c r="E87" s="38" t="s">
        <v>413</v>
      </c>
      <c r="F87" s="44"/>
      <c r="G87" s="40">
        <v>405.228</v>
      </c>
      <c r="H87" s="40">
        <v>0</v>
      </c>
      <c r="I87" s="40">
        <v>405.228</v>
      </c>
      <c r="J87" s="44"/>
      <c r="K87" s="50"/>
      <c r="L87" s="50"/>
      <c r="M87" s="37" t="s">
        <v>433</v>
      </c>
      <c r="N87" s="44" t="s">
        <v>434</v>
      </c>
      <c r="O87" s="38" t="s">
        <v>47</v>
      </c>
      <c r="P87" s="38" t="s">
        <v>422</v>
      </c>
      <c r="Q87" s="37" t="s">
        <v>426</v>
      </c>
      <c r="R87" s="44"/>
    </row>
    <row r="88" ht="60" spans="1:18">
      <c r="A88" s="37">
        <v>11</v>
      </c>
      <c r="B88" s="38" t="s">
        <v>389</v>
      </c>
      <c r="C88" s="56"/>
      <c r="D88" s="38" t="s">
        <v>435</v>
      </c>
      <c r="E88" s="38" t="s">
        <v>436</v>
      </c>
      <c r="F88" s="41" t="s">
        <v>437</v>
      </c>
      <c r="G88" s="40">
        <v>192</v>
      </c>
      <c r="H88" s="40">
        <v>0</v>
      </c>
      <c r="I88" s="40">
        <v>192</v>
      </c>
      <c r="J88" s="44"/>
      <c r="K88" s="50"/>
      <c r="L88" s="50"/>
      <c r="M88" s="37" t="s">
        <v>438</v>
      </c>
      <c r="N88" s="44" t="s">
        <v>439</v>
      </c>
      <c r="O88" s="38" t="s">
        <v>421</v>
      </c>
      <c r="P88" s="38" t="s">
        <v>389</v>
      </c>
      <c r="Q88" s="37" t="s">
        <v>395</v>
      </c>
      <c r="R88" s="44"/>
    </row>
    <row r="89" ht="60" spans="1:18">
      <c r="A89" s="37">
        <v>12</v>
      </c>
      <c r="B89" s="38" t="s">
        <v>389</v>
      </c>
      <c r="C89" s="56"/>
      <c r="D89" s="38" t="s">
        <v>440</v>
      </c>
      <c r="E89" s="38" t="s">
        <v>436</v>
      </c>
      <c r="F89" s="41" t="s">
        <v>441</v>
      </c>
      <c r="G89" s="40">
        <v>64</v>
      </c>
      <c r="H89" s="40">
        <v>0</v>
      </c>
      <c r="I89" s="40">
        <v>64</v>
      </c>
      <c r="J89" s="44"/>
      <c r="K89" s="50"/>
      <c r="L89" s="50"/>
      <c r="M89" s="37" t="s">
        <v>442</v>
      </c>
      <c r="N89" s="44" t="s">
        <v>443</v>
      </c>
      <c r="O89" s="38" t="s">
        <v>47</v>
      </c>
      <c r="P89" s="38" t="s">
        <v>389</v>
      </c>
      <c r="Q89" s="37" t="s">
        <v>395</v>
      </c>
      <c r="R89" s="44"/>
    </row>
    <row r="90" ht="52.5" spans="1:18">
      <c r="A90" s="37">
        <v>13</v>
      </c>
      <c r="B90" s="38" t="s">
        <v>389</v>
      </c>
      <c r="C90" s="57"/>
      <c r="D90" s="38" t="s">
        <v>444</v>
      </c>
      <c r="E90" s="38" t="s">
        <v>436</v>
      </c>
      <c r="F90" s="41" t="s">
        <v>445</v>
      </c>
      <c r="G90" s="40">
        <v>64</v>
      </c>
      <c r="H90" s="40">
        <v>0</v>
      </c>
      <c r="I90" s="40">
        <v>64</v>
      </c>
      <c r="J90" s="57"/>
      <c r="K90" s="50"/>
      <c r="L90" s="50"/>
      <c r="M90" s="37" t="s">
        <v>406</v>
      </c>
      <c r="N90" s="57" t="s">
        <v>443</v>
      </c>
      <c r="O90" s="38" t="s">
        <v>47</v>
      </c>
      <c r="P90" s="38" t="s">
        <v>389</v>
      </c>
      <c r="Q90" s="37" t="s">
        <v>395</v>
      </c>
      <c r="R90" s="57"/>
    </row>
    <row r="91" spans="1:18">
      <c r="A91" s="58" t="s">
        <v>446</v>
      </c>
      <c r="B91" s="58"/>
      <c r="C91" s="58"/>
      <c r="D91" s="58"/>
      <c r="E91" s="58"/>
      <c r="F91" s="58"/>
      <c r="G91" s="58">
        <f t="shared" ref="G91:I91" si="3">SUM(G92:G106)</f>
        <v>1373.5</v>
      </c>
      <c r="H91" s="58">
        <f t="shared" si="3"/>
        <v>658.5</v>
      </c>
      <c r="I91" s="58">
        <f t="shared" si="3"/>
        <v>715</v>
      </c>
      <c r="J91" s="58"/>
      <c r="K91" s="58"/>
      <c r="L91" s="58"/>
      <c r="M91" s="55" t="s">
        <v>388</v>
      </c>
      <c r="N91" s="58"/>
      <c r="O91" s="58"/>
      <c r="P91" s="58"/>
      <c r="Q91" s="58"/>
      <c r="R91" s="58"/>
    </row>
    <row r="92" ht="60" spans="1:18">
      <c r="A92" s="59">
        <v>1</v>
      </c>
      <c r="B92" s="38" t="s">
        <v>123</v>
      </c>
      <c r="C92" s="38" t="s">
        <v>447</v>
      </c>
      <c r="D92" s="38" t="s">
        <v>448</v>
      </c>
      <c r="E92" s="38" t="s">
        <v>449</v>
      </c>
      <c r="F92" s="39" t="s">
        <v>450</v>
      </c>
      <c r="G92" s="40">
        <v>100</v>
      </c>
      <c r="H92" s="40">
        <v>100</v>
      </c>
      <c r="I92" s="40">
        <v>0</v>
      </c>
      <c r="J92" s="57"/>
      <c r="K92" s="50"/>
      <c r="L92" s="50"/>
      <c r="M92" s="37" t="s">
        <v>451</v>
      </c>
      <c r="N92" s="57" t="s">
        <v>452</v>
      </c>
      <c r="O92" s="38" t="s">
        <v>421</v>
      </c>
      <c r="P92" s="38" t="s">
        <v>123</v>
      </c>
      <c r="Q92" s="37" t="s">
        <v>129</v>
      </c>
      <c r="R92" s="57"/>
    </row>
    <row r="93" ht="63" spans="1:18">
      <c r="A93" s="59">
        <v>2</v>
      </c>
      <c r="B93" s="38" t="s">
        <v>453</v>
      </c>
      <c r="C93" s="38" t="s">
        <v>159</v>
      </c>
      <c r="D93" s="38" t="s">
        <v>454</v>
      </c>
      <c r="E93" s="38" t="s">
        <v>449</v>
      </c>
      <c r="F93" s="47" t="s">
        <v>455</v>
      </c>
      <c r="G93" s="40">
        <v>100</v>
      </c>
      <c r="H93" s="40">
        <v>100</v>
      </c>
      <c r="I93" s="40">
        <v>0</v>
      </c>
      <c r="J93" s="57"/>
      <c r="K93" s="50"/>
      <c r="L93" s="50"/>
      <c r="M93" s="37" t="s">
        <v>456</v>
      </c>
      <c r="N93" s="57" t="s">
        <v>457</v>
      </c>
      <c r="O93" s="38" t="s">
        <v>421</v>
      </c>
      <c r="P93" s="38" t="s">
        <v>453</v>
      </c>
      <c r="Q93" s="59" t="s">
        <v>458</v>
      </c>
      <c r="R93" s="57"/>
    </row>
    <row r="94" ht="78" spans="1:18">
      <c r="A94" s="59">
        <v>3</v>
      </c>
      <c r="B94" s="38" t="s">
        <v>89</v>
      </c>
      <c r="C94" s="38" t="s">
        <v>459</v>
      </c>
      <c r="D94" s="38" t="s">
        <v>460</v>
      </c>
      <c r="E94" s="38" t="s">
        <v>449</v>
      </c>
      <c r="F94" s="41" t="s">
        <v>461</v>
      </c>
      <c r="G94" s="40">
        <v>36.5</v>
      </c>
      <c r="H94" s="40">
        <v>36.5</v>
      </c>
      <c r="I94" s="40">
        <v>0</v>
      </c>
      <c r="J94" s="57"/>
      <c r="K94" s="50"/>
      <c r="L94" s="50"/>
      <c r="M94" s="37" t="s">
        <v>462</v>
      </c>
      <c r="N94" s="57" t="s">
        <v>463</v>
      </c>
      <c r="O94" s="38" t="s">
        <v>421</v>
      </c>
      <c r="P94" s="38" t="s">
        <v>89</v>
      </c>
      <c r="Q94" s="37" t="s">
        <v>95</v>
      </c>
      <c r="R94" s="57"/>
    </row>
    <row r="95" ht="63" spans="1:18">
      <c r="A95" s="59">
        <v>4</v>
      </c>
      <c r="B95" s="38" t="s">
        <v>175</v>
      </c>
      <c r="C95" s="38" t="s">
        <v>464</v>
      </c>
      <c r="D95" s="38" t="s">
        <v>465</v>
      </c>
      <c r="E95" s="38" t="s">
        <v>466</v>
      </c>
      <c r="F95" s="41" t="s">
        <v>467</v>
      </c>
      <c r="G95" s="40">
        <v>52</v>
      </c>
      <c r="H95" s="40">
        <v>52</v>
      </c>
      <c r="I95" s="40">
        <v>0</v>
      </c>
      <c r="J95" s="57"/>
      <c r="K95" s="50"/>
      <c r="L95" s="50"/>
      <c r="M95" s="37" t="s">
        <v>468</v>
      </c>
      <c r="N95" s="57" t="s">
        <v>469</v>
      </c>
      <c r="O95" s="38" t="s">
        <v>421</v>
      </c>
      <c r="P95" s="38" t="s">
        <v>175</v>
      </c>
      <c r="Q95" s="37" t="s">
        <v>182</v>
      </c>
      <c r="R95" s="57"/>
    </row>
    <row r="96" ht="51" spans="1:18">
      <c r="A96" s="59">
        <v>5</v>
      </c>
      <c r="B96" s="38" t="s">
        <v>55</v>
      </c>
      <c r="C96" s="38" t="s">
        <v>470</v>
      </c>
      <c r="D96" s="38" t="s">
        <v>471</v>
      </c>
      <c r="E96" s="38" t="s">
        <v>472</v>
      </c>
      <c r="F96" s="41" t="s">
        <v>473</v>
      </c>
      <c r="G96" s="40">
        <v>100</v>
      </c>
      <c r="H96" s="40">
        <v>100</v>
      </c>
      <c r="I96" s="40">
        <v>0</v>
      </c>
      <c r="J96" s="57"/>
      <c r="K96" s="50"/>
      <c r="L96" s="50"/>
      <c r="M96" s="37" t="s">
        <v>112</v>
      </c>
      <c r="N96" s="57" t="s">
        <v>474</v>
      </c>
      <c r="O96" s="38" t="s">
        <v>421</v>
      </c>
      <c r="P96" s="38" t="s">
        <v>55</v>
      </c>
      <c r="Q96" s="37" t="s">
        <v>62</v>
      </c>
      <c r="R96" s="57"/>
    </row>
    <row r="97" ht="51" spans="1:18">
      <c r="A97" s="59">
        <v>6</v>
      </c>
      <c r="B97" s="38" t="s">
        <v>89</v>
      </c>
      <c r="C97" s="38" t="s">
        <v>475</v>
      </c>
      <c r="D97" s="38" t="s">
        <v>476</v>
      </c>
      <c r="E97" s="38" t="s">
        <v>477</v>
      </c>
      <c r="F97" s="41" t="s">
        <v>478</v>
      </c>
      <c r="G97" s="40">
        <v>100</v>
      </c>
      <c r="H97" s="40">
        <v>0</v>
      </c>
      <c r="I97" s="40">
        <v>100</v>
      </c>
      <c r="J97" s="57"/>
      <c r="K97" s="50"/>
      <c r="L97" s="50"/>
      <c r="M97" s="37" t="s">
        <v>479</v>
      </c>
      <c r="N97" s="57" t="s">
        <v>480</v>
      </c>
      <c r="O97" s="38" t="s">
        <v>421</v>
      </c>
      <c r="P97" s="38" t="s">
        <v>89</v>
      </c>
      <c r="Q97" s="37" t="s">
        <v>95</v>
      </c>
      <c r="R97" s="57"/>
    </row>
    <row r="98" ht="76.5" spans="1:18">
      <c r="A98" s="59">
        <v>7</v>
      </c>
      <c r="B98" s="38" t="s">
        <v>481</v>
      </c>
      <c r="C98" s="38" t="s">
        <v>482</v>
      </c>
      <c r="D98" s="38" t="s">
        <v>483</v>
      </c>
      <c r="E98" s="38" t="s">
        <v>477</v>
      </c>
      <c r="F98" s="41" t="s">
        <v>484</v>
      </c>
      <c r="G98" s="40">
        <v>100</v>
      </c>
      <c r="H98" s="40">
        <v>0</v>
      </c>
      <c r="I98" s="40">
        <v>100</v>
      </c>
      <c r="J98" s="57"/>
      <c r="K98" s="50"/>
      <c r="L98" s="50"/>
      <c r="M98" s="37" t="s">
        <v>485</v>
      </c>
      <c r="N98" s="57" t="s">
        <v>486</v>
      </c>
      <c r="O98" s="38" t="s">
        <v>421</v>
      </c>
      <c r="P98" s="38" t="s">
        <v>481</v>
      </c>
      <c r="Q98" s="59" t="s">
        <v>487</v>
      </c>
      <c r="R98" s="57"/>
    </row>
    <row r="99" ht="67.5" spans="1:18">
      <c r="A99" s="59">
        <v>8</v>
      </c>
      <c r="B99" s="38" t="s">
        <v>488</v>
      </c>
      <c r="C99" s="38"/>
      <c r="D99" s="38" t="s">
        <v>489</v>
      </c>
      <c r="E99" s="38" t="s">
        <v>490</v>
      </c>
      <c r="F99" s="39" t="s">
        <v>491</v>
      </c>
      <c r="G99" s="40">
        <v>400</v>
      </c>
      <c r="H99" s="40">
        <v>0</v>
      </c>
      <c r="I99" s="40">
        <v>400</v>
      </c>
      <c r="J99" s="57"/>
      <c r="K99" s="50"/>
      <c r="L99" s="50"/>
      <c r="M99" s="37" t="s">
        <v>492</v>
      </c>
      <c r="N99" s="57" t="s">
        <v>493</v>
      </c>
      <c r="O99" s="38" t="s">
        <v>421</v>
      </c>
      <c r="P99" s="38" t="s">
        <v>488</v>
      </c>
      <c r="Q99" s="59" t="s">
        <v>494</v>
      </c>
      <c r="R99" s="57"/>
    </row>
    <row r="100" ht="64.5" spans="1:18">
      <c r="A100" s="59">
        <v>9</v>
      </c>
      <c r="B100" s="38" t="s">
        <v>123</v>
      </c>
      <c r="C100" s="38" t="s">
        <v>495</v>
      </c>
      <c r="D100" s="38" t="s">
        <v>496</v>
      </c>
      <c r="E100" s="38" t="s">
        <v>449</v>
      </c>
      <c r="F100" s="47" t="s">
        <v>497</v>
      </c>
      <c r="G100" s="40">
        <v>10</v>
      </c>
      <c r="H100" s="40">
        <v>0</v>
      </c>
      <c r="I100" s="40">
        <v>10</v>
      </c>
      <c r="J100" s="57"/>
      <c r="K100" s="50"/>
      <c r="L100" s="50"/>
      <c r="M100" s="37" t="s">
        <v>498</v>
      </c>
      <c r="N100" s="57" t="s">
        <v>499</v>
      </c>
      <c r="O100" s="38" t="s">
        <v>421</v>
      </c>
      <c r="P100" s="38" t="s">
        <v>123</v>
      </c>
      <c r="Q100" s="37" t="s">
        <v>129</v>
      </c>
      <c r="R100" s="57"/>
    </row>
    <row r="101" ht="76.5" spans="1:18">
      <c r="A101" s="59">
        <v>10</v>
      </c>
      <c r="B101" s="38" t="s">
        <v>123</v>
      </c>
      <c r="C101" s="38" t="s">
        <v>500</v>
      </c>
      <c r="D101" s="38" t="s">
        <v>501</v>
      </c>
      <c r="E101" s="38" t="s">
        <v>449</v>
      </c>
      <c r="F101" s="46" t="s">
        <v>502</v>
      </c>
      <c r="G101" s="40">
        <v>67</v>
      </c>
      <c r="H101" s="40">
        <v>0</v>
      </c>
      <c r="I101" s="40">
        <v>67</v>
      </c>
      <c r="J101" s="57"/>
      <c r="K101" s="50"/>
      <c r="L101" s="50"/>
      <c r="M101" s="37" t="s">
        <v>503</v>
      </c>
      <c r="N101" s="57" t="s">
        <v>504</v>
      </c>
      <c r="O101" s="38" t="s">
        <v>421</v>
      </c>
      <c r="P101" s="38" t="s">
        <v>123</v>
      </c>
      <c r="Q101" s="37" t="s">
        <v>129</v>
      </c>
      <c r="R101" s="57"/>
    </row>
    <row r="102" ht="76.5" spans="1:18">
      <c r="A102" s="59">
        <v>11</v>
      </c>
      <c r="B102" s="38" t="s">
        <v>152</v>
      </c>
      <c r="C102" s="38" t="s">
        <v>265</v>
      </c>
      <c r="D102" s="38" t="s">
        <v>505</v>
      </c>
      <c r="E102" s="38" t="s">
        <v>449</v>
      </c>
      <c r="F102" s="41" t="s">
        <v>506</v>
      </c>
      <c r="G102" s="40">
        <v>100</v>
      </c>
      <c r="H102" s="40">
        <v>100</v>
      </c>
      <c r="I102" s="40">
        <v>0</v>
      </c>
      <c r="J102" s="57"/>
      <c r="K102" s="50"/>
      <c r="L102" s="50"/>
      <c r="M102" s="37" t="s">
        <v>507</v>
      </c>
      <c r="N102" s="57" t="s">
        <v>508</v>
      </c>
      <c r="O102" s="38" t="s">
        <v>68</v>
      </c>
      <c r="P102" s="38" t="s">
        <v>152</v>
      </c>
      <c r="Q102" s="37" t="s">
        <v>158</v>
      </c>
      <c r="R102" s="57"/>
    </row>
    <row r="103" ht="96" spans="1:18">
      <c r="A103" s="59">
        <v>12</v>
      </c>
      <c r="B103" s="38" t="s">
        <v>74</v>
      </c>
      <c r="C103" s="38" t="s">
        <v>509</v>
      </c>
      <c r="D103" s="38" t="s">
        <v>510</v>
      </c>
      <c r="E103" s="38" t="s">
        <v>511</v>
      </c>
      <c r="F103" s="47" t="s">
        <v>512</v>
      </c>
      <c r="G103" s="40">
        <v>28</v>
      </c>
      <c r="H103" s="40">
        <v>0</v>
      </c>
      <c r="I103" s="40">
        <v>28</v>
      </c>
      <c r="J103" s="57"/>
      <c r="K103" s="50"/>
      <c r="L103" s="50"/>
      <c r="M103" s="37" t="s">
        <v>513</v>
      </c>
      <c r="N103" s="57" t="s">
        <v>514</v>
      </c>
      <c r="O103" s="38" t="s">
        <v>68</v>
      </c>
      <c r="P103" s="38" t="s">
        <v>74</v>
      </c>
      <c r="Q103" s="37" t="s">
        <v>81</v>
      </c>
      <c r="R103" s="57"/>
    </row>
    <row r="104" ht="52.5" spans="1:18">
      <c r="A104" s="59">
        <v>13</v>
      </c>
      <c r="B104" s="38" t="s">
        <v>41</v>
      </c>
      <c r="C104" s="38" t="s">
        <v>312</v>
      </c>
      <c r="D104" s="38" t="s">
        <v>515</v>
      </c>
      <c r="E104" s="38" t="s">
        <v>477</v>
      </c>
      <c r="F104" s="47" t="s">
        <v>516</v>
      </c>
      <c r="G104" s="40">
        <v>10</v>
      </c>
      <c r="H104" s="40">
        <v>0</v>
      </c>
      <c r="I104" s="40">
        <v>10</v>
      </c>
      <c r="J104" s="57"/>
      <c r="K104" s="50"/>
      <c r="L104" s="50"/>
      <c r="M104" s="37" t="s">
        <v>517</v>
      </c>
      <c r="N104" s="57" t="s">
        <v>518</v>
      </c>
      <c r="O104" s="38" t="s">
        <v>47</v>
      </c>
      <c r="P104" s="38" t="s">
        <v>41</v>
      </c>
      <c r="Q104" s="37" t="s">
        <v>48</v>
      </c>
      <c r="R104" s="57"/>
    </row>
    <row r="105" ht="90" spans="1:18">
      <c r="A105" s="59">
        <v>14</v>
      </c>
      <c r="B105" s="38" t="s">
        <v>33</v>
      </c>
      <c r="C105" s="38" t="s">
        <v>326</v>
      </c>
      <c r="D105" s="38" t="s">
        <v>519</v>
      </c>
      <c r="E105" s="38" t="s">
        <v>449</v>
      </c>
      <c r="F105" s="41" t="s">
        <v>520</v>
      </c>
      <c r="G105" s="40">
        <v>140</v>
      </c>
      <c r="H105" s="40">
        <v>140</v>
      </c>
      <c r="I105" s="40">
        <v>0</v>
      </c>
      <c r="J105" s="57"/>
      <c r="K105" s="50"/>
      <c r="L105" s="50"/>
      <c r="M105" s="37" t="s">
        <v>521</v>
      </c>
      <c r="N105" s="57" t="s">
        <v>522</v>
      </c>
      <c r="O105" s="38" t="s">
        <v>523</v>
      </c>
      <c r="P105" s="38" t="s">
        <v>33</v>
      </c>
      <c r="Q105" s="37" t="s">
        <v>40</v>
      </c>
      <c r="R105" s="57"/>
    </row>
    <row r="106" ht="90" spans="1:18">
      <c r="A106" s="59">
        <v>15</v>
      </c>
      <c r="B106" s="38" t="s">
        <v>33</v>
      </c>
      <c r="C106" s="38" t="s">
        <v>326</v>
      </c>
      <c r="D106" s="38" t="s">
        <v>524</v>
      </c>
      <c r="E106" s="38" t="s">
        <v>466</v>
      </c>
      <c r="F106" s="41" t="s">
        <v>525</v>
      </c>
      <c r="G106" s="40">
        <v>30</v>
      </c>
      <c r="H106" s="40">
        <v>30</v>
      </c>
      <c r="I106" s="40">
        <v>0</v>
      </c>
      <c r="J106" s="57"/>
      <c r="K106" s="50"/>
      <c r="L106" s="50"/>
      <c r="M106" s="37" t="s">
        <v>526</v>
      </c>
      <c r="N106" s="57" t="s">
        <v>527</v>
      </c>
      <c r="O106" s="38" t="s">
        <v>523</v>
      </c>
      <c r="P106" s="38" t="s">
        <v>33</v>
      </c>
      <c r="Q106" s="37" t="s">
        <v>40</v>
      </c>
      <c r="R106" s="57"/>
    </row>
    <row r="107" spans="1:18">
      <c r="A107" s="58" t="s">
        <v>528</v>
      </c>
      <c r="B107" s="60"/>
      <c r="C107" s="60"/>
      <c r="D107" s="61"/>
      <c r="E107" s="61"/>
      <c r="F107" s="61"/>
      <c r="G107" s="61"/>
      <c r="H107" s="61"/>
      <c r="I107" s="61"/>
      <c r="J107" s="61"/>
      <c r="K107" s="61"/>
      <c r="L107" s="61"/>
      <c r="M107" s="55" t="s">
        <v>388</v>
      </c>
      <c r="N107" s="61"/>
      <c r="O107" s="61"/>
      <c r="P107" s="61"/>
      <c r="Q107" s="58"/>
      <c r="R107" s="61"/>
    </row>
    <row r="108" spans="1:18">
      <c r="A108" s="58" t="s">
        <v>529</v>
      </c>
      <c r="B108" s="60"/>
      <c r="C108" s="60"/>
      <c r="D108" s="61"/>
      <c r="E108" s="61"/>
      <c r="F108" s="61"/>
      <c r="G108" s="61">
        <f t="shared" ref="G108:I108" si="4">G109+G110</f>
        <v>830</v>
      </c>
      <c r="H108" s="61">
        <f t="shared" si="4"/>
        <v>450</v>
      </c>
      <c r="I108" s="61">
        <f t="shared" si="4"/>
        <v>380</v>
      </c>
      <c r="J108" s="61"/>
      <c r="K108" s="61"/>
      <c r="L108" s="61"/>
      <c r="M108" s="55" t="s">
        <v>388</v>
      </c>
      <c r="N108" s="61"/>
      <c r="O108" s="61"/>
      <c r="P108" s="61"/>
      <c r="Q108" s="58"/>
      <c r="R108" s="61"/>
    </row>
    <row r="109" ht="132" spans="1:18">
      <c r="A109" s="59">
        <v>1</v>
      </c>
      <c r="B109" s="38" t="s">
        <v>199</v>
      </c>
      <c r="C109" s="62"/>
      <c r="D109" s="38" t="s">
        <v>530</v>
      </c>
      <c r="E109" s="38" t="s">
        <v>531</v>
      </c>
      <c r="F109" s="63" t="s">
        <v>532</v>
      </c>
      <c r="G109" s="57">
        <v>450</v>
      </c>
      <c r="H109" s="57">
        <v>450</v>
      </c>
      <c r="I109" s="57"/>
      <c r="J109" s="57"/>
      <c r="K109" s="50"/>
      <c r="L109" s="50"/>
      <c r="M109" s="37" t="s">
        <v>533</v>
      </c>
      <c r="N109" s="38" t="s">
        <v>534</v>
      </c>
      <c r="O109" s="38" t="s">
        <v>421</v>
      </c>
      <c r="P109" s="38" t="s">
        <v>199</v>
      </c>
      <c r="Q109" s="37" t="s">
        <v>205</v>
      </c>
      <c r="R109" s="57"/>
    </row>
    <row r="110" ht="132" spans="1:18">
      <c r="A110" s="59">
        <v>2</v>
      </c>
      <c r="B110" s="38" t="s">
        <v>199</v>
      </c>
      <c r="C110" s="57"/>
      <c r="D110" s="38" t="s">
        <v>535</v>
      </c>
      <c r="E110" s="38" t="s">
        <v>531</v>
      </c>
      <c r="F110" s="63" t="s">
        <v>536</v>
      </c>
      <c r="G110" s="57">
        <v>380</v>
      </c>
      <c r="H110" s="57"/>
      <c r="I110" s="57">
        <v>380</v>
      </c>
      <c r="J110" s="57"/>
      <c r="K110" s="50"/>
      <c r="L110" s="50"/>
      <c r="M110" s="37" t="s">
        <v>537</v>
      </c>
      <c r="N110" s="38" t="s">
        <v>534</v>
      </c>
      <c r="O110" s="38" t="s">
        <v>421</v>
      </c>
      <c r="P110" s="38" t="s">
        <v>199</v>
      </c>
      <c r="Q110" s="37" t="s">
        <v>205</v>
      </c>
      <c r="R110" s="57"/>
    </row>
    <row r="111" spans="1:18">
      <c r="A111" s="58" t="s">
        <v>538</v>
      </c>
      <c r="B111" s="60"/>
      <c r="C111" s="60"/>
      <c r="D111" s="61"/>
      <c r="E111" s="61"/>
      <c r="F111" s="61"/>
      <c r="G111" s="61"/>
      <c r="H111" s="61"/>
      <c r="I111" s="61"/>
      <c r="J111" s="61"/>
      <c r="K111" s="61"/>
      <c r="L111" s="61"/>
      <c r="M111" s="55" t="s">
        <v>388</v>
      </c>
      <c r="N111" s="38"/>
      <c r="O111" s="61"/>
      <c r="P111" s="61"/>
      <c r="Q111" s="58"/>
      <c r="R111" s="61"/>
    </row>
    <row r="112" spans="1:18">
      <c r="A112" s="58" t="s">
        <v>539</v>
      </c>
      <c r="B112" s="60"/>
      <c r="C112" s="60"/>
      <c r="D112" s="61"/>
      <c r="E112" s="61"/>
      <c r="F112" s="61"/>
      <c r="G112" s="61">
        <f t="shared" ref="G112:I112" si="5">SUM(G113:G117)</f>
        <v>208.762</v>
      </c>
      <c r="H112" s="61">
        <f t="shared" si="5"/>
        <v>90.44</v>
      </c>
      <c r="I112" s="61">
        <f t="shared" si="5"/>
        <v>118.322</v>
      </c>
      <c r="J112" s="61"/>
      <c r="K112" s="61"/>
      <c r="L112" s="61"/>
      <c r="M112" s="55" t="s">
        <v>388</v>
      </c>
      <c r="N112" s="38"/>
      <c r="O112" s="61"/>
      <c r="P112" s="61"/>
      <c r="Q112" s="58"/>
      <c r="R112" s="61"/>
    </row>
    <row r="113" ht="87" spans="1:18">
      <c r="A113" s="59">
        <v>1</v>
      </c>
      <c r="B113" s="38" t="s">
        <v>199</v>
      </c>
      <c r="C113" s="62"/>
      <c r="D113" s="38" t="s">
        <v>540</v>
      </c>
      <c r="E113" s="57"/>
      <c r="F113" s="41" t="s">
        <v>541</v>
      </c>
      <c r="G113" s="40">
        <v>86.94</v>
      </c>
      <c r="H113" s="40">
        <v>0</v>
      </c>
      <c r="I113" s="40">
        <v>86.94</v>
      </c>
      <c r="J113" s="57"/>
      <c r="K113" s="50"/>
      <c r="L113" s="50"/>
      <c r="M113" s="37" t="s">
        <v>542</v>
      </c>
      <c r="N113" s="38" t="s">
        <v>543</v>
      </c>
      <c r="O113" s="57"/>
      <c r="P113" s="38" t="s">
        <v>199</v>
      </c>
      <c r="Q113" s="37" t="s">
        <v>205</v>
      </c>
      <c r="R113" s="57"/>
    </row>
    <row r="114" ht="88.5" spans="1:18">
      <c r="A114" s="59">
        <v>2</v>
      </c>
      <c r="B114" s="38" t="s">
        <v>199</v>
      </c>
      <c r="C114" s="62"/>
      <c r="D114" s="38" t="s">
        <v>544</v>
      </c>
      <c r="E114" s="57"/>
      <c r="F114" s="41" t="s">
        <v>545</v>
      </c>
      <c r="G114" s="40">
        <v>85.98</v>
      </c>
      <c r="H114" s="40">
        <v>85.98</v>
      </c>
      <c r="I114" s="40">
        <v>0</v>
      </c>
      <c r="J114" s="57"/>
      <c r="K114" s="50"/>
      <c r="L114" s="50"/>
      <c r="M114" s="37" t="s">
        <v>546</v>
      </c>
      <c r="N114" s="38" t="s">
        <v>543</v>
      </c>
      <c r="O114" s="57"/>
      <c r="P114" s="38" t="s">
        <v>199</v>
      </c>
      <c r="Q114" s="37" t="s">
        <v>205</v>
      </c>
      <c r="R114" s="57"/>
    </row>
    <row r="115" ht="87" spans="1:18">
      <c r="A115" s="59">
        <v>3</v>
      </c>
      <c r="B115" s="38" t="s">
        <v>199</v>
      </c>
      <c r="C115" s="62"/>
      <c r="D115" s="38" t="s">
        <v>547</v>
      </c>
      <c r="E115" s="57"/>
      <c r="F115" s="41" t="s">
        <v>548</v>
      </c>
      <c r="G115" s="40">
        <v>4.46</v>
      </c>
      <c r="H115" s="40">
        <v>4.46</v>
      </c>
      <c r="I115" s="40">
        <v>0</v>
      </c>
      <c r="J115" s="57"/>
      <c r="K115" s="50"/>
      <c r="L115" s="50"/>
      <c r="M115" s="37" t="s">
        <v>549</v>
      </c>
      <c r="N115" s="38" t="s">
        <v>543</v>
      </c>
      <c r="O115" s="57"/>
      <c r="P115" s="38" t="s">
        <v>199</v>
      </c>
      <c r="Q115" s="37" t="s">
        <v>205</v>
      </c>
      <c r="R115" s="57"/>
    </row>
    <row r="116" ht="72" spans="1:18">
      <c r="A116" s="59">
        <v>4</v>
      </c>
      <c r="B116" s="38" t="s">
        <v>199</v>
      </c>
      <c r="C116" s="62"/>
      <c r="D116" s="38" t="s">
        <v>550</v>
      </c>
      <c r="E116" s="57"/>
      <c r="F116" s="41" t="s">
        <v>551</v>
      </c>
      <c r="G116" s="40">
        <v>10.772</v>
      </c>
      <c r="H116" s="40">
        <v>0</v>
      </c>
      <c r="I116" s="40">
        <v>10.772</v>
      </c>
      <c r="J116" s="57"/>
      <c r="K116" s="50"/>
      <c r="L116" s="50"/>
      <c r="M116" s="37" t="s">
        <v>552</v>
      </c>
      <c r="N116" s="38" t="s">
        <v>543</v>
      </c>
      <c r="O116" s="57"/>
      <c r="P116" s="38" t="s">
        <v>199</v>
      </c>
      <c r="Q116" s="37" t="s">
        <v>205</v>
      </c>
      <c r="R116" s="57"/>
    </row>
    <row r="117" ht="72" spans="1:18">
      <c r="A117" s="59">
        <v>5</v>
      </c>
      <c r="B117" s="38" t="s">
        <v>199</v>
      </c>
      <c r="C117" s="57"/>
      <c r="D117" s="38" t="s">
        <v>553</v>
      </c>
      <c r="E117" s="57"/>
      <c r="F117" s="41" t="s">
        <v>554</v>
      </c>
      <c r="G117" s="40">
        <v>20.61</v>
      </c>
      <c r="H117" s="40">
        <v>0</v>
      </c>
      <c r="I117" s="40">
        <v>20.61</v>
      </c>
      <c r="J117" s="57"/>
      <c r="K117" s="50"/>
      <c r="L117" s="50"/>
      <c r="M117" s="37" t="s">
        <v>555</v>
      </c>
      <c r="N117" s="38" t="s">
        <v>543</v>
      </c>
      <c r="O117" s="57"/>
      <c r="P117" s="38" t="s">
        <v>199</v>
      </c>
      <c r="Q117" s="37" t="s">
        <v>205</v>
      </c>
      <c r="R117" s="57"/>
    </row>
    <row r="118" spans="1:18">
      <c r="A118" s="58" t="s">
        <v>556</v>
      </c>
      <c r="B118" s="60"/>
      <c r="C118" s="60"/>
      <c r="D118" s="61"/>
      <c r="E118" s="61"/>
      <c r="F118" s="61"/>
      <c r="G118" s="61"/>
      <c r="H118" s="61"/>
      <c r="I118" s="61"/>
      <c r="J118" s="61"/>
      <c r="K118" s="61"/>
      <c r="L118" s="61"/>
      <c r="M118" s="58"/>
      <c r="N118" s="61"/>
      <c r="O118" s="61"/>
      <c r="P118" s="61"/>
      <c r="Q118" s="58"/>
      <c r="R118" s="61"/>
    </row>
    <row r="119" spans="1:18">
      <c r="A119" s="49"/>
      <c r="B119" s="29"/>
      <c r="C119" s="29"/>
      <c r="D119" s="29"/>
      <c r="E119" s="29"/>
      <c r="F119" s="29"/>
      <c r="G119" s="29"/>
      <c r="H119" s="29"/>
      <c r="I119" s="29"/>
      <c r="J119" s="29"/>
      <c r="K119" s="29"/>
      <c r="L119" s="29"/>
      <c r="M119" s="49"/>
      <c r="N119" s="29"/>
      <c r="O119" s="29"/>
      <c r="P119" s="29"/>
      <c r="Q119" s="49"/>
      <c r="R119" s="29"/>
    </row>
    <row r="120" ht="60" customHeight="1" spans="1:18">
      <c r="A120" s="32" t="s">
        <v>557</v>
      </c>
      <c r="B120" s="32"/>
      <c r="C120" s="32"/>
      <c r="D120" s="32"/>
      <c r="E120" s="30"/>
      <c r="F120" s="30"/>
      <c r="G120" s="30"/>
      <c r="H120" s="32" t="s">
        <v>558</v>
      </c>
      <c r="I120" s="32"/>
      <c r="J120" s="32"/>
      <c r="K120" s="32" t="s">
        <v>559</v>
      </c>
      <c r="L120" s="32"/>
      <c r="M120" s="32"/>
      <c r="N120" s="32" t="s">
        <v>560</v>
      </c>
      <c r="O120" s="32"/>
      <c r="P120" s="32" t="s">
        <v>561</v>
      </c>
      <c r="Q120" s="32"/>
      <c r="R120" s="32"/>
    </row>
  </sheetData>
  <mergeCells count="17">
    <mergeCell ref="A2:R2"/>
    <mergeCell ref="P3:Q3"/>
    <mergeCell ref="H4:L4"/>
    <mergeCell ref="A6:F6"/>
    <mergeCell ref="A7:C7"/>
    <mergeCell ref="A77:C77"/>
    <mergeCell ref="A91:C91"/>
    <mergeCell ref="A107:C107"/>
    <mergeCell ref="A108:C108"/>
    <mergeCell ref="A111:C111"/>
    <mergeCell ref="A112:C112"/>
    <mergeCell ref="A118:C118"/>
    <mergeCell ref="A120:D120"/>
    <mergeCell ref="H120:J120"/>
    <mergeCell ref="K120:M120"/>
    <mergeCell ref="N120:O120"/>
    <mergeCell ref="P120:R120"/>
  </mergeCells>
  <pageMargins left="0.432638888888889" right="0.275" top="0.708333333333333" bottom="0.66875" header="0.5" footer="0.5"/>
  <pageSetup paperSize="8"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C7" sqref="C7"/>
    </sheetView>
  </sheetViews>
  <sheetFormatPr defaultColWidth="9" defaultRowHeight="14.25"/>
  <cols>
    <col min="1" max="2" width="8" style="1" customWidth="1"/>
    <col min="3" max="3" width="10.625" style="1" customWidth="1"/>
    <col min="4" max="4" width="10.375" style="1"/>
    <col min="5" max="6" width="11" style="1" customWidth="1"/>
    <col min="7" max="7" width="10" style="1" customWidth="1"/>
    <col min="8" max="8" width="10.375" style="1"/>
    <col min="9" max="9" width="7.75" style="1" customWidth="1"/>
    <col min="10" max="10" width="8.625" style="1" customWidth="1"/>
    <col min="11" max="11" width="14.25" style="1" customWidth="1"/>
    <col min="12" max="12" width="9.25" style="1" customWidth="1"/>
    <col min="13" max="13" width="10.125" style="1" customWidth="1"/>
    <col min="14" max="14" width="14.25" style="2" customWidth="1"/>
    <col min="15" max="15" width="9.5" style="1" customWidth="1"/>
    <col min="16" max="16" width="9.375" style="3"/>
    <col min="17" max="16384" width="9" style="1"/>
  </cols>
  <sheetData>
    <row r="1" s="1" customFormat="1" ht="30" customHeight="1" spans="1:16">
      <c r="A1" s="4" t="s">
        <v>562</v>
      </c>
      <c r="B1" s="4"/>
      <c r="C1" s="4"/>
      <c r="D1" s="4"/>
      <c r="E1" s="4"/>
      <c r="F1" s="4"/>
      <c r="G1" s="4"/>
      <c r="H1" s="4"/>
      <c r="I1" s="4"/>
      <c r="J1" s="4"/>
      <c r="K1" s="4"/>
      <c r="L1" s="4"/>
      <c r="M1" s="4"/>
      <c r="N1" s="4"/>
      <c r="O1" s="4"/>
      <c r="P1" s="4"/>
    </row>
    <row r="2" s="1" customFormat="1" ht="24" customHeight="1" spans="1:16">
      <c r="A2" s="4"/>
      <c r="B2" s="4"/>
      <c r="C2" s="4"/>
      <c r="D2" s="4"/>
      <c r="E2" s="4"/>
      <c r="F2" s="4"/>
      <c r="G2" s="4"/>
      <c r="H2" s="4"/>
      <c r="I2" s="4"/>
      <c r="J2" s="4"/>
      <c r="K2" s="4"/>
      <c r="L2" s="4"/>
      <c r="M2" s="19" t="s">
        <v>2</v>
      </c>
      <c r="N2" s="19"/>
      <c r="O2" s="19"/>
      <c r="P2" s="19"/>
    </row>
    <row r="3" s="1" customFormat="1" ht="41" customHeight="1" spans="1:16">
      <c r="A3" s="5" t="s">
        <v>563</v>
      </c>
      <c r="B3" s="5" t="s">
        <v>564</v>
      </c>
      <c r="C3" s="5" t="s">
        <v>565</v>
      </c>
      <c r="D3" s="5"/>
      <c r="E3" s="5"/>
      <c r="F3" s="5"/>
      <c r="G3" s="5"/>
      <c r="H3" s="5"/>
      <c r="I3" s="5"/>
      <c r="J3" s="5"/>
      <c r="K3" s="5"/>
      <c r="L3" s="5"/>
      <c r="M3" s="5" t="s">
        <v>566</v>
      </c>
      <c r="N3" s="5"/>
      <c r="O3" s="5"/>
      <c r="P3" s="20"/>
    </row>
    <row r="4" s="1" customFormat="1" ht="27" customHeight="1" spans="1:16">
      <c r="A4" s="5"/>
      <c r="B4" s="5"/>
      <c r="C4" s="5" t="s">
        <v>567</v>
      </c>
      <c r="D4" s="6" t="s">
        <v>568</v>
      </c>
      <c r="E4" s="5" t="s">
        <v>569</v>
      </c>
      <c r="F4" s="5"/>
      <c r="G4" s="5"/>
      <c r="H4" s="7" t="s">
        <v>570</v>
      </c>
      <c r="I4" s="5" t="s">
        <v>571</v>
      </c>
      <c r="J4" s="5" t="s">
        <v>572</v>
      </c>
      <c r="K4" s="21" t="s">
        <v>573</v>
      </c>
      <c r="L4" s="5" t="s">
        <v>574</v>
      </c>
      <c r="M4" s="6" t="s">
        <v>567</v>
      </c>
      <c r="N4" s="21" t="s">
        <v>573</v>
      </c>
      <c r="O4" s="5" t="s">
        <v>574</v>
      </c>
      <c r="P4" s="5" t="s">
        <v>575</v>
      </c>
    </row>
    <row r="5" s="1" customFormat="1" ht="41" customHeight="1" spans="1:16">
      <c r="A5" s="5"/>
      <c r="B5" s="5"/>
      <c r="C5" s="5"/>
      <c r="D5" s="6"/>
      <c r="E5" s="8" t="s">
        <v>576</v>
      </c>
      <c r="F5" s="8" t="s">
        <v>577</v>
      </c>
      <c r="G5" s="8" t="s">
        <v>578</v>
      </c>
      <c r="H5" s="7"/>
      <c r="I5" s="5"/>
      <c r="J5" s="5"/>
      <c r="K5" s="21"/>
      <c r="L5" s="5"/>
      <c r="M5" s="6"/>
      <c r="N5" s="21"/>
      <c r="O5" s="5"/>
      <c r="P5" s="5"/>
    </row>
    <row r="6" s="1" customFormat="1" ht="26" customHeight="1" spans="1:16">
      <c r="A6" s="9">
        <v>2021</v>
      </c>
      <c r="B6" s="10"/>
      <c r="C6" s="11"/>
      <c r="D6" s="12">
        <v>15056</v>
      </c>
      <c r="E6" s="13"/>
      <c r="F6" s="13"/>
      <c r="G6" s="13"/>
      <c r="H6" s="14"/>
      <c r="I6" s="14" t="s">
        <v>579</v>
      </c>
      <c r="J6" s="14"/>
      <c r="K6" s="22"/>
      <c r="L6" s="13" t="s">
        <v>579</v>
      </c>
      <c r="M6" s="23">
        <f>D6</f>
        <v>15056</v>
      </c>
      <c r="N6" s="24"/>
      <c r="O6" s="23" t="s">
        <v>579</v>
      </c>
      <c r="P6" s="25">
        <v>0.5</v>
      </c>
    </row>
    <row r="7" s="1" customFormat="1" ht="41" customHeight="1" spans="1:16">
      <c r="A7" s="15">
        <v>2022</v>
      </c>
      <c r="B7" s="15" t="e">
        <f>#REF!</f>
        <v>#REF!</v>
      </c>
      <c r="C7" s="16" t="e">
        <f>D7+E7+F7+G7+H7</f>
        <v>#REF!</v>
      </c>
      <c r="D7" s="17" t="e">
        <f>#REF!</f>
        <v>#REF!</v>
      </c>
      <c r="E7" s="18" t="e">
        <f>#REF!</f>
        <v>#REF!</v>
      </c>
      <c r="F7" s="18" t="e">
        <f>#REF!</f>
        <v>#REF!</v>
      </c>
      <c r="G7" s="18" t="e">
        <f>#REF!</f>
        <v>#REF!</v>
      </c>
      <c r="H7" s="18" t="e">
        <f>#REF!</f>
        <v>#REF!</v>
      </c>
      <c r="I7" s="26" t="e">
        <f>(D7-D6)/D6</f>
        <v>#REF!</v>
      </c>
      <c r="J7" s="27">
        <v>0.05</v>
      </c>
      <c r="K7" s="28" t="e">
        <f>#REF!</f>
        <v>#REF!</v>
      </c>
      <c r="L7" s="26" t="e">
        <f t="shared" ref="L7:L10" si="0">K7/C7</f>
        <v>#REF!</v>
      </c>
      <c r="M7" s="18" t="e">
        <f>D7</f>
        <v>#REF!</v>
      </c>
      <c r="N7" s="28" t="e">
        <f>#REF!</f>
        <v>#REF!</v>
      </c>
      <c r="O7" s="26" t="e">
        <f t="shared" ref="O7:O11" si="1">N7/M7</f>
        <v>#REF!</v>
      </c>
      <c r="P7" s="27">
        <v>0.55</v>
      </c>
    </row>
    <row r="8" s="1" customFormat="1" ht="41" customHeight="1" spans="1:16">
      <c r="A8" s="15">
        <v>2023</v>
      </c>
      <c r="B8" s="15" t="e">
        <f>#REF!</f>
        <v>#REF!</v>
      </c>
      <c r="C8" s="16" t="e">
        <f>D8+E8+F8+G8+H8</f>
        <v>#REF!</v>
      </c>
      <c r="D8" s="17" t="e">
        <f>#REF!</f>
        <v>#REF!</v>
      </c>
      <c r="E8" s="18" t="e">
        <f>#REF!</f>
        <v>#REF!</v>
      </c>
      <c r="F8" s="18" t="e">
        <f>#REF!</f>
        <v>#REF!</v>
      </c>
      <c r="G8" s="18" t="e">
        <f>#REF!</f>
        <v>#REF!</v>
      </c>
      <c r="H8" s="18" t="e">
        <f>#REF!</f>
        <v>#REF!</v>
      </c>
      <c r="I8" s="26" t="e">
        <f>(D8-D7)/D7</f>
        <v>#REF!</v>
      </c>
      <c r="J8" s="27">
        <v>0.05</v>
      </c>
      <c r="K8" s="28" t="e">
        <f>#REF!</f>
        <v>#REF!</v>
      </c>
      <c r="L8" s="26" t="e">
        <f t="shared" si="0"/>
        <v>#REF!</v>
      </c>
      <c r="M8" s="18" t="e">
        <f>D8</f>
        <v>#REF!</v>
      </c>
      <c r="N8" s="28" t="e">
        <f>#REF!</f>
        <v>#REF!</v>
      </c>
      <c r="O8" s="26" t="e">
        <f t="shared" si="1"/>
        <v>#REF!</v>
      </c>
      <c r="P8" s="27">
        <v>0.6</v>
      </c>
    </row>
    <row r="9" s="1" customFormat="1" ht="41" customHeight="1" spans="1:16">
      <c r="A9" s="15">
        <v>2024</v>
      </c>
      <c r="B9" s="15" t="e">
        <f>#REF!</f>
        <v>#REF!</v>
      </c>
      <c r="C9" s="16" t="e">
        <f>D9+E9+F9+G9+H9</f>
        <v>#REF!</v>
      </c>
      <c r="D9" s="17" t="e">
        <f>#REF!</f>
        <v>#REF!</v>
      </c>
      <c r="E9" s="18" t="e">
        <f>#REF!</f>
        <v>#REF!</v>
      </c>
      <c r="F9" s="18" t="e">
        <f>#REF!</f>
        <v>#REF!</v>
      </c>
      <c r="G9" s="18" t="e">
        <f>#REF!</f>
        <v>#REF!</v>
      </c>
      <c r="H9" s="18" t="e">
        <f>#REF!</f>
        <v>#REF!</v>
      </c>
      <c r="I9" s="26" t="e">
        <f>(D9-D8)/D8</f>
        <v>#REF!</v>
      </c>
      <c r="J9" s="27">
        <v>0.05</v>
      </c>
      <c r="K9" s="28" t="e">
        <f>#REF!</f>
        <v>#REF!</v>
      </c>
      <c r="L9" s="26" t="e">
        <f t="shared" si="0"/>
        <v>#REF!</v>
      </c>
      <c r="M9" s="18" t="e">
        <f>D9</f>
        <v>#REF!</v>
      </c>
      <c r="N9" s="28" t="e">
        <f>#REF!</f>
        <v>#REF!</v>
      </c>
      <c r="O9" s="26" t="e">
        <f t="shared" si="1"/>
        <v>#REF!</v>
      </c>
      <c r="P9" s="27">
        <v>0.65</v>
      </c>
    </row>
    <row r="10" s="1" customFormat="1" ht="41" customHeight="1" spans="1:16">
      <c r="A10" s="15">
        <v>2025</v>
      </c>
      <c r="B10" s="15" t="e">
        <f>#REF!</f>
        <v>#REF!</v>
      </c>
      <c r="C10" s="16" t="e">
        <f>D10+E10+F10+G10+H10</f>
        <v>#REF!</v>
      </c>
      <c r="D10" s="17" t="e">
        <f>#REF!</f>
        <v>#REF!</v>
      </c>
      <c r="E10" s="18" t="e">
        <f>#REF!</f>
        <v>#REF!</v>
      </c>
      <c r="F10" s="18" t="e">
        <f>#REF!</f>
        <v>#REF!</v>
      </c>
      <c r="G10" s="18" t="e">
        <f>#REF!</f>
        <v>#REF!</v>
      </c>
      <c r="H10" s="18" t="e">
        <f>#REF!</f>
        <v>#REF!</v>
      </c>
      <c r="I10" s="26" t="e">
        <f>(D10-D9)/D9</f>
        <v>#REF!</v>
      </c>
      <c r="J10" s="27">
        <v>0.05</v>
      </c>
      <c r="K10" s="28" t="e">
        <f>#REF!</f>
        <v>#REF!</v>
      </c>
      <c r="L10" s="26" t="e">
        <f t="shared" si="0"/>
        <v>#REF!</v>
      </c>
      <c r="M10" s="18" t="e">
        <f>D10</f>
        <v>#REF!</v>
      </c>
      <c r="N10" s="28" t="e">
        <f>#REF!</f>
        <v>#REF!</v>
      </c>
      <c r="O10" s="26" t="e">
        <f t="shared" si="1"/>
        <v>#REF!</v>
      </c>
      <c r="P10" s="27">
        <v>0.7</v>
      </c>
    </row>
    <row r="11" s="1" customFormat="1" ht="41" customHeight="1" spans="1:16">
      <c r="A11" s="15" t="s">
        <v>580</v>
      </c>
      <c r="B11" s="15" t="e">
        <f>SUM(B7:B10)</f>
        <v>#REF!</v>
      </c>
      <c r="C11" s="16" t="e">
        <f t="shared" ref="C11:H11" si="2">SUM(C7:C10)</f>
        <v>#REF!</v>
      </c>
      <c r="D11" s="17" t="e">
        <f t="shared" si="2"/>
        <v>#REF!</v>
      </c>
      <c r="E11" s="18" t="e">
        <f t="shared" si="2"/>
        <v>#REF!</v>
      </c>
      <c r="F11" s="18" t="e">
        <f t="shared" si="2"/>
        <v>#REF!</v>
      </c>
      <c r="G11" s="18" t="e">
        <f t="shared" si="2"/>
        <v>#REF!</v>
      </c>
      <c r="H11" s="18" t="e">
        <f t="shared" si="2"/>
        <v>#REF!</v>
      </c>
      <c r="I11" s="18"/>
      <c r="J11" s="18"/>
      <c r="K11" s="28" t="e">
        <f>SUM(K7:K10)</f>
        <v>#REF!</v>
      </c>
      <c r="L11" s="18"/>
      <c r="M11" s="18" t="e">
        <f>SUM(M7:M10)</f>
        <v>#REF!</v>
      </c>
      <c r="N11" s="28" t="e">
        <f>SUM(N7:N10)</f>
        <v>#REF!</v>
      </c>
      <c r="O11" s="26" t="e">
        <f t="shared" si="1"/>
        <v>#REF!</v>
      </c>
      <c r="P11" s="26"/>
    </row>
    <row r="12" s="1" customFormat="1" ht="19" customHeight="1" spans="14:16">
      <c r="N12" s="2"/>
      <c r="P12" s="3"/>
    </row>
    <row r="17" ht="18" customHeight="1"/>
    <row r="18" ht="16" customHeight="1"/>
  </sheetData>
  <mergeCells count="18">
    <mergeCell ref="A1:P1"/>
    <mergeCell ref="M2:P2"/>
    <mergeCell ref="C3:L3"/>
    <mergeCell ref="M3:P3"/>
    <mergeCell ref="E4:G4"/>
    <mergeCell ref="A3:A5"/>
    <mergeCell ref="B3:B5"/>
    <mergeCell ref="C4:C5"/>
    <mergeCell ref="D4:D5"/>
    <mergeCell ref="H4:H5"/>
    <mergeCell ref="I4:I5"/>
    <mergeCell ref="J4:J5"/>
    <mergeCell ref="K4:K5"/>
    <mergeCell ref="L4:L5"/>
    <mergeCell ref="M4:M5"/>
    <mergeCell ref="N4:N5"/>
    <mergeCell ref="O4:O5"/>
    <mergeCell ref="P4:P5"/>
  </mergeCells>
  <pageMargins left="0.432638888888889" right="0.393055555555556" top="1" bottom="1"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投资增幅统计表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Jiangkc</dc:creator>
  <cp:lastModifiedBy>mhdn</cp:lastModifiedBy>
  <dcterms:created xsi:type="dcterms:W3CDTF">2021-02-07T02:10:00Z</dcterms:created>
  <dcterms:modified xsi:type="dcterms:W3CDTF">2024-08-15T03:57:59Z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B2368AB9A65F4AB199D5B2FBF769C7A9_13</vt:lpwstr>
  </property>
  <property fmtid="{D5CDD505-2E9C-101B-9397-08002B2CF9AE}" pid="4" name="commondata">
    <vt:lpwstr>eyJoZGlkIjoiOWQzMWQzMTNhYjAwYzJkOGYwNDRkYzcwODgxYmVmYzMifQ==</vt:lpwstr>
  </property>
</Properties>
</file>