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项目计划表" sheetId="5" r:id="rId1"/>
    <sheet name="计划安排表" sheetId="1" state="hidden" r:id="rId2"/>
  </sheets>
  <definedNames>
    <definedName name="_xlnm._FilterDatabase" localSheetId="1" hidden="1">计划安排表!$A$5:$R$46</definedName>
    <definedName name="_xlnm._FilterDatabase" localSheetId="0" hidden="1">项目计划表!$A$5:$HE$41</definedName>
    <definedName name="_xlnm.Print_Titles" localSheetId="1">计划安排表!$4:$5</definedName>
    <definedName name="_xlnm.Print_Titles" localSheetId="0">项目计划表!$4:$5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<sst xmlns="http://schemas.openxmlformats.org/spreadsheetml/2006/main" count="693" uniqueCount="322">
  <si>
    <t>附件1：</t>
  </si>
  <si>
    <t>凤庆县2024年第一批省级财政衔接推进乡村振兴补助资金（巩固脱贫攻坚成果和乡村振兴任务）分配计划表</t>
  </si>
  <si>
    <t>单位：万元</t>
  </si>
  <si>
    <t>序号</t>
  </si>
  <si>
    <t>乡镇/部门</t>
  </si>
  <si>
    <t>村</t>
  </si>
  <si>
    <t>项目名称</t>
  </si>
  <si>
    <t>项目子类型</t>
  </si>
  <si>
    <t>建设内容</t>
  </si>
  <si>
    <t>计划投入资金</t>
  </si>
  <si>
    <t>资金来源</t>
  </si>
  <si>
    <t>计划实施期限（年月—年月）</t>
  </si>
  <si>
    <t>预期绩效目标</t>
  </si>
  <si>
    <t>联农带农富农利益联结机制（简述）</t>
  </si>
  <si>
    <t>责任单位</t>
  </si>
  <si>
    <t>责任人</t>
  </si>
  <si>
    <t>备注</t>
  </si>
  <si>
    <t>中央衔接资金</t>
  </si>
  <si>
    <t>省级衔接资金</t>
  </si>
  <si>
    <t>市级衔接资金</t>
  </si>
  <si>
    <t>县级衔接资金</t>
  </si>
  <si>
    <t>其他资金</t>
  </si>
  <si>
    <t>合计：33个项目</t>
  </si>
  <si>
    <t>一、产业发展</t>
  </si>
  <si>
    <t>诗礼乡人民政府</t>
  </si>
  <si>
    <t>牌坊村</t>
  </si>
  <si>
    <t>凤庆县诗礼乡牌坊村特色蔬菜冷藏仓库建设项目</t>
  </si>
  <si>
    <t>农产品仓储保鲜冷链基础设施建设</t>
  </si>
  <si>
    <t>项目计划采取“村党支部+合作社+农户”模式，在牌坊村建设特色蔬菜冷藏仓库1个。1.冷藏库房建设。建设占地面积为600㎡的冷藏库房，其中蔬菜冷藏室容积1200m³，配套制冰库房及冰块储存室；2.设备购置。冷藏仓库制冷设备配套和制冰机购置1台；3.附属设施配套。专用台变安装、仓库内线路改造等附属设施建设。</t>
  </si>
  <si>
    <t>2024年6月—2024年11月</t>
  </si>
  <si>
    <t>通过项目实施，建设占地面积为600㎡的蔬菜冷藏仓库1座，实际冷藏容积1200m³，配套制冰库房及冰块储存室，完善地方产业发展设施，减轻群众生产成本，实现群众增收致富。</t>
  </si>
  <si>
    <t>以党组织为引领，合作社为纽带，群众通过蔬菜种植售卖和冷库务工就业相联结利益联结机制。通过带动农户进行蔬菜种植、吸纳就业、脱贫人口和特殊群体的帮扶带动来实现群众增收致富，村集体经济发展壮大，项目区涉及560户农户2184（其中脱贫人口和监测对象152户542人），共可为农户增收32.53万元-36.53万元，增加村集体经济6.5万元以上。</t>
  </si>
  <si>
    <t>朱建华</t>
  </si>
  <si>
    <t>永复村</t>
  </si>
  <si>
    <t>诗礼乡永复村特色蔬菜种植基地项目</t>
  </si>
  <si>
    <t>种植业基地</t>
  </si>
  <si>
    <t>在永复村依托现有的蔬菜种植的基础优势，1.建设50立方米灌溉蓄水池1个，30立方米灌溉蓄水池5个，灌溉管线4千米（50管1千米，25管3千米），配套灌溉喷淋设施或滴灌设施；2.建设管理用房100平方米，配套蔬菜冷藏仓库100m³（含冷藏设施）。</t>
  </si>
  <si>
    <t>通过项目建设，完成蔬菜种植灌溉50立方米蓄水池建设1个，30立方米蓄水池建设5个，架设灌溉管线4千米，建设管理用房100平方米，建设冷库100立方米，项目的建设实现扶持群众种植有机蔬菜，让群众发展蔬菜种植产业，以合作社运营的方式拓宽销售渠道，增加群众收益和村集体经济收益。</t>
  </si>
  <si>
    <t>以党组织为引领，蔬菜种植基地为纽带建立好农户同合作社的利益联结机制。通过带动农户以土地入股、种植蔬菜、吸纳就业、脱贫人口和特殊群体的帮扶带动来实现群众增收致富，村集体经济发展壮大，项目区涉及607户2411人（其中脱贫人口和监测对象122户488人），预计全村种植蔬菜40亩以上，共可为农户增收21.6-28.8万元，增加村集体经济5万元以上。</t>
  </si>
  <si>
    <t>新华彝族苗族乡人民政府</t>
  </si>
  <si>
    <t>西密村</t>
  </si>
  <si>
    <t>新华乡西密村茶叶初制所建设项目</t>
  </si>
  <si>
    <t>加工业</t>
  </si>
  <si>
    <t>建设西密茶叶初制所1个，包括厂房建设：改造西密村旧烟站500方米，购置茶叶烘干机2台，每台11000元；揉捻机3台，每台8000元，杀青机3台，每台12000元等。计划生产红茶及绿茶两种茶叶</t>
  </si>
  <si>
    <t>2024年5月—2024年11月</t>
  </si>
  <si>
    <t>通过建设新华乡西密村茶叶初制所建设项目，项目受益1个行政村3个自然村505户农户2035人，其中脱贫户51户180人。能够有效促进本地茶叶种植加工产业的发展，长期为贫困人口提供就业岗位3人以上，增加农户经营性收入和务工性收入。</t>
  </si>
  <si>
    <t>项目建设完成后，通过与凤庆县大摆田茶厂有限责任公司签订框架合作协议，收购茶农生产的茶叶，从西密村及附近村招收务工人员，依靠龙头企业生产技术，提高茶叶产量，可以提升产业发展水平，促进农业增产、农民增收，从根本上增强群众“造血”功能。经初步预测估算，按鲜叶亩产40千克算，每年可产出80吨鲜叶，按今年鲜茶价格4/千克算，2000亩茶园收益32万元，除去各项管护成本20万元，2000亩收益12万元，将初制所和500亩集体茶园出租给大摆田茶厂预计增收7万元，项目建成后预计增加村集体收入18万元。</t>
  </si>
  <si>
    <t>谢天龙</t>
  </si>
  <si>
    <t>新华乡11个行政村</t>
  </si>
  <si>
    <t>新华乡烤烟基础设施烤房群及生物质燃烧机和烟夹配套项目</t>
  </si>
  <si>
    <t>项目计划购置生物质燃烧机100台，每台6000元；烟夹20000个，每个20元</t>
  </si>
  <si>
    <t>通过建设烤烟基础设施烤房群及生物质燃烧机100台，烟夹20000个，促进全乡烤烟产业发展，降低烟农成本，方便务工人员就近务工，可增加务工收入，增加农户经济收入。</t>
  </si>
  <si>
    <t>项目建设完成后，将购置的100台生物质燃料机和20000个烟夹配套投入使用，以燃烧机每年350/台、烟夹每年2元/个租借给凤庆县兴农烟叶种植综合服务专业合作社，每年可增加合作社租金收益7.5万元，其中可增加11个村集体经济收入30000元。生物质燃料机与传统燃料机相比，虽然两者机器成本差不多，但是每台生物质燃料机可帮助农户省去人工费用1000元左右，由此可以提升产业发展水平，降低农户生产成本，促进农业增产、农民增收，从根本上增强群众“造血”功能。该项目的建设可以充分调动群众种植烤烟的积极性，减少烟农在烤烟生产中的成本，更加方便烟农的烤烟生产工作。能促进全乡经济社会的全面发展。</t>
  </si>
  <si>
    <t>小湾镇人民政府</t>
  </si>
  <si>
    <t>桂花村</t>
  </si>
  <si>
    <t>小湾镇桂花村茶叶加工厂建设项目</t>
  </si>
  <si>
    <t>项目计划总投资186万元，其中申请财政资金50万元，运营单位自筹136万元。项目建设内容为：
1.建设厂房1200平方米，投资96万元；2.配套萎凋槽、揉茶机、烘干机、理条机等制茶设备，投资50万元；3.建设员工宿舍、仓库等配套用房300平米，投资27万元；4.挡墙、围墙、场地硬化等附属设施，计划投资13万元。
其中财政衔接资金建设内容为：建设厂房625平方米。</t>
  </si>
  <si>
    <t>通过项目建设，提升桂花村茶业精深加工水平，每年收购鲜叶不低于200吨，带动群众增收不低于40万元，增加村集体经济收入不低于2万元。</t>
  </si>
  <si>
    <t>项目形成的固定资产归村集体所有，村集体与运营方签订投资入股协议，将项目建设的625平方米厂房入股给运营方，协议明确运营方每年在桂花村收购鲜叶不低于200吨，平均收购价高于市场行情0.2元/kg，运营方每年支付村集体2万元的资产使用费，并按运营情况每年给予村集体10%的利润分红。</t>
  </si>
  <si>
    <t>董成文</t>
  </si>
  <si>
    <t>小湾村</t>
  </si>
  <si>
    <t>小湾镇沿江村冬季农业建设项目</t>
  </si>
  <si>
    <t>小型农田水利设施建设</t>
  </si>
  <si>
    <t>1.采取“党组织+合作社（致富带头人）+企业+农户”的运营模式，发展冬季农业400亩，主要种植品种为甜脆豌豆、冬包谷、红花。计划投资20万元；
2.新建农渠1200米；投资54万元；
3.修复农渠700米，清淤疏浚2000米；投资13.4万元。
4.新建拦河坝10道280立方米，投资12.6万元。</t>
  </si>
  <si>
    <t>通过项目建设，改善小湾村上达片区1200亩农田的灌溉条件，保障冬季农业用水，增强农田抗水毁能力，保障农业生产，提高种植产能，以村党总支+公司+合作社+农户模式发展冬季农业，壮大村集体经济，优化产业布局，增加农户收入。</t>
  </si>
  <si>
    <t>项目建成后资产归小湾村村集体所有，采取村党总支+公司+合作社+农户的运营模式运营管理。由村党总支引领，公司统一提供籽种和种植技术支持，合作社组织农户种植、管理、采收，产品由公司以不适当高于当地市场价进行统一收购，公司按收购量支付村级体0.2元/kg的配套基础设施使用费，支付合作社0.1元/kg的组织生产管理分红，村集体收益主要用于维护项目区道路、沟渠等基础设施及扩大种植规模。</t>
  </si>
  <si>
    <t>普惠性</t>
  </si>
  <si>
    <t>腰街彝族乡人民政府</t>
  </si>
  <si>
    <t>民安村、函关村</t>
  </si>
  <si>
    <t>腰街彝族乡2024年以工代赈项目（黄精基地建设项目）</t>
  </si>
  <si>
    <t>种植滇黄精350亩，配套开挖、修复产业道路5公里；项目计划总投资220万元。</t>
  </si>
  <si>
    <t>通过种植滇黄精350亩，可有效提升腰街乡滇黄精产业发展潜能，促进产业发展，增加群众收入，提高群众生产生活水平。</t>
  </si>
  <si>
    <t>种植滇黄精350亩，配套开挖、修复产业道路5公里，带动周边劳动力就近务工2750人次（其中脱贫人口2210人次），预计通过发放劳务报酬，稳定增加农村劳动力收入38.5万元；增加村集体经济收入17万元以上，产业受益后带动增加脱贫人口总收入153万元，预计受益人数1912人，其中受益建档立卡脱贫人口数1290人。</t>
  </si>
  <si>
    <t>史福洲</t>
  </si>
  <si>
    <t>大寺乡人民政府</t>
  </si>
  <si>
    <t>清水村</t>
  </si>
  <si>
    <t>大寺乡清水村农产品交易点建设项目</t>
  </si>
  <si>
    <t>市场建设和农村物流</t>
  </si>
  <si>
    <t>1.在清水村清水小组新建农产品交易平台一个占地360㎡；2.附属工程：设置安全防护设施及水、电路等设施。</t>
  </si>
  <si>
    <t>通过农产品交易点建设解决群众街天出行困难问题以及交通安全隐患的问题；项目建成后，出租展台预计可增加村集体经济收入2万元，同时有效提升农村人居环境。</t>
  </si>
  <si>
    <t>以“党组织+合作社+企业+农户”模式，将实现农产品就近交易降低运输成本，同时可解决本村农户街天出行难问题，很大程度上保障了交通安全；受益农户511户2098人，其中脱贫户和监测对象206户747人。</t>
  </si>
  <si>
    <t>杨正凡</t>
  </si>
  <si>
    <t>漭街村</t>
  </si>
  <si>
    <t>大寺乡漭街村澳洲坚果香蕉深加工项目</t>
  </si>
  <si>
    <t>采取“党组织+合作社（致富带头人）+企业+农户”的运营模式，建设内容包括：1.厂房改造500平方米；2.购置坚果和香蕉加工机械设备；3.配套生产用水、用电设施；4.配套生产污水处理设施。</t>
  </si>
  <si>
    <t>通过建设澳洲坚果、香蕉深加工一体化厂房，购置坚果和香蕉加工机械设备配套完善水电路、污水处理设施等建成后，预计生产加工1000吨坚果、预计可实现产值300万元，加工香蕉700吨，预计可实现产值100万元，可提供稳定就业岗位，可实现村集体收入增收，可以实现农民持续增收。</t>
  </si>
  <si>
    <t>以“党组织+合作社+企业+农户”模式，可实现服务区农户年增收200万元，同时企业提供技术指导和管理支持，帮助农户提升种植技能和管理水平，受益农户213户900人，其中脱贫户和监测对象15户56人。</t>
  </si>
  <si>
    <t>洛党镇人民政府</t>
  </si>
  <si>
    <t>鼎新村</t>
  </si>
  <si>
    <t>洛党镇鼎新村滇黄精产业基地建设项目</t>
  </si>
  <si>
    <t>采取“党组织+合作社+企业+农户”的运营模式，进行滇黄精种植200亩，配套给水管网、喷灌设施及附属配套。</t>
  </si>
  <si>
    <t>通过种植滇黄精200亩，配套给水管网、喷灌设施及附属配套，发展滇黄精产业，增加农户及村集体收入，促进乡村产业振兴。</t>
  </si>
  <si>
    <t>以“党组织+合作社+企业+农户”模式，将种植者组织起来，共同管理种植，提供就近务工1000工日以上，收入10万元以上，同时基地提供优质的滇黄精种苗和种植技术，帮助农户提高种植水平和产量，使鼎新滇黄精在市场上更具竞争力，受益农户67户267人，其中脱贫户和监测对象10户36人。</t>
  </si>
  <si>
    <t>于学文</t>
  </si>
  <si>
    <t>鹿鸣村</t>
  </si>
  <si>
    <t>洛党镇鹿鸣村茶叶加工厂建设项目</t>
  </si>
  <si>
    <t>采取“党组织+合作社+企业+农户”的运营模式，1.建设场地平整及包坎；2.标准化初制车间建设600平方米，初制设备购置；3.标准化精制车间建设500平方米，精制设备购置；4.配用房建设100平方米；5.围墙、大门、排水设施等建设。</t>
  </si>
  <si>
    <t>通过新建厂房，配套茶叶加工设备。开展茶叶产业升级，资产归村集体所有，形成资产通过出租模式，在促进群众产业增收同时，增加村集体经济。</t>
  </si>
  <si>
    <t>以“党组织+合作社+企业+农户”模式，可实现农户增收36万元以上，同时企业提供技术指导和管理支持，帮助农户提升种植技能和茶叶品质，受益农户351户1486人，其中脱贫户和监测对象28户97人。</t>
  </si>
  <si>
    <t>厚丰村</t>
  </si>
  <si>
    <t>凤庆县洛党镇厚丰村羊肚菌种植项目</t>
  </si>
  <si>
    <t>采取“党组织+合作社+企业+农户”的运营模式，1.遮阳网塑料大棚建设8000平方米配套场地平整、水塔、喷灌等附属设施；2.建设冷库50立方米及相关设施建设。</t>
  </si>
  <si>
    <t>通过对凤庆县洛党镇厚丰村羊肚菌种植项目建设，可带动厚丰村农户种植羊肚菌，增加农户收入，脱贫群众可就近务工，增加村集体经济收入，提高土地利用率，将有效推动厚丰村特色产业健康向好发展。</t>
  </si>
  <si>
    <t>以“党组织+合作社+企业+农户”模式，为当地脱贫群众提供就近务工可达1000个工日以上，收入10万元以上，同时提高厚丰村特色产业的市场竞争力，受益农户74户272人，其中脱贫户和监测对象4户4人。</t>
  </si>
  <si>
    <t>凤山镇人民政府</t>
  </si>
  <si>
    <t>安石村</t>
  </si>
  <si>
    <t>凤山镇安石村茶花种植产业发展项目</t>
  </si>
  <si>
    <t>项目由计划采用互助社资金管理办法通过鼓励当地村民发展壮大茶花种植规模，示范带动安石村100户农户423人（其中：脱贫人口和监测对象67户193人）发展种植花卉5亩以上，优先向安石村茶花合作社脱贫户和监测对象倾斜，形成抱团发展局面。</t>
  </si>
  <si>
    <t>通过项目实施。带动安石村村民扩大种植规模、提高收益，还能形成集体力量，共同应对市场风险，也将促进当地农业产业结构的优化升级，为凤山镇的经济发展注入新的活力，在促进群众产业增收同时，村集体经济年收入增加1.5万元以上。</t>
  </si>
  <si>
    <t>有效地推动茶花种植业的发展，定期组织培训活动，邀请农业专家为村民提供种植技术、病虫害防治和市场行情等方面的指导。示范带动安石村100户农户423人（其中：脱贫人口和监测对象67户193人）发展种植花卉5亩以上，实现户均增收1000元以上，集体经济年收入增加1.5万元以上。</t>
  </si>
  <si>
    <t>李  虎</t>
  </si>
  <si>
    <t>凤山镇安石村滇红茶生产示范基地建设项目（二期）</t>
  </si>
  <si>
    <t>规划建设总建筑面积11569.56平方米的滇红茶生产基地，其中：生产线厂房建筑面积1184.28平方米，新建 CTC 茶厂7996.06平方米，新建滇红茶产品展示区489.6平方米，新建仓库等1074.86平方米，新建设备用房851.76平方米。项目总投资8000万元。项目采取EPC模式，由凤庆县旅游产业投资开发有限责任公司负责实施，此次安排财政补助资金100万元。</t>
  </si>
  <si>
    <t>通过新建滇红茶加工基地，补齐产业发展空白，提升红第一村品牌，通过租赁、出租、合作经营、代管等多种模式，在促进群众产业增收同时，增加村集体经济。</t>
  </si>
  <si>
    <t>根据脱贫户、监测对象自身条件及脱贫地区实际需求，积极引导各类涉农经营主体将脱贫户、监测对象组织起来，抱团增实力、抱团闻市场;并通过农业产业化联合体、订单收购、代种代养、入股分红、土地流转、务工优先、服务联结、培训服务指导八项带动举措，合理确定脱贫户、监测对象、村级集体经济与新型农业经营主体的利益分配方式和联结模式，让脱贫群众更多分享产业发展各环节的红利，项目建成投产后，预计提供100个以上长期稳定的就业岗位，每年增加村集体经济收入5万元以上。</t>
  </si>
  <si>
    <t>凤庆县地方产业发展服务中心</t>
  </si>
  <si>
    <t>青树村</t>
  </si>
  <si>
    <t>凤山镇青树村茶叶加工厂建设项目</t>
  </si>
  <si>
    <t>与凤庆县顺民茶业有限责任公司进行合作共建，以先建后补的方式回购不低于100万元的固定资产，有明确的资产清单（以发票等相关原始资料为准），形成的固定资产归村集体所有，按“固定保底+分红”的方式增加村集体收入。</t>
  </si>
  <si>
    <t>通过项目建设，进一步提高当地茶叶加工的品质和效率，提高茶叶的市场竞争力。为青树村的茶农提供更多的就业机会和收入来源，每年村集体可增加收入5万元以上。</t>
  </si>
  <si>
    <t>项目建成投产后，凤庆县顺民茶业有限责任公司优先收购青树村茶农茶园基地生产原料，收购价格适当高于市场价，预计带动青树村茶农户均增收1000元以上，增加就业岗位5个优先使用脱贫户、监测对象，每年村集体收入增加5万元以上。</t>
  </si>
  <si>
    <t xml:space="preserve">杨耀斌 </t>
  </si>
  <si>
    <t>勐佑镇人民政府</t>
  </si>
  <si>
    <t>白岩村</t>
  </si>
  <si>
    <t>勐佑镇白岩村香料烟种植基地建设项目</t>
  </si>
  <si>
    <t>修复灌溉沟渠3公里、田间管网6千米，巩固提升白岩村香料烟基地480亩</t>
  </si>
  <si>
    <t>修复灌溉沟渠3公里、田间管网6千米，巩固提升白岩村香料烟基地480亩，增加贫困人口就业人数，带动增加贫困人口全年总收入</t>
  </si>
  <si>
    <t>一是巩固提升白岩村香料烟种植面积480亩，直接带动当地102户种植户实现户均增收3000元以上。二是通过香料烟返税收入，每年增加白岩村集体经济收入6万元以上。</t>
  </si>
  <si>
    <t>吴兴蕊</t>
  </si>
  <si>
    <t>勐佑村</t>
  </si>
  <si>
    <t>勐佑镇蔬菜基地建设项目</t>
  </si>
  <si>
    <t>建设冷库1座400立方米,带动发展蔬菜基地150亩。</t>
  </si>
  <si>
    <t>建设冷库1座400立方米,带动建设蔬菜基地150亩，增加贫困人口就业人数，增加贫困人口全年总收入</t>
  </si>
  <si>
    <t>一是通过延长勐佑坝区规模种植的蔬菜、百香果、马铃薯等果蔬农产品的存放时间，调节季节性供需，提升农产品的品质，解决滞销问题的同时增加产品附加值，辐射带动当地180户农户户均实现产业增收2000元以上。二是项目形成的固定资产冷库归村集体所有，可通过出租给御源公司使用每年增加勐佑村集体经济收入不低于5万元。</t>
  </si>
  <si>
    <t>勐佑村、习谦村</t>
  </si>
  <si>
    <t>勐佑镇勐佑村中草药基地建设项目</t>
  </si>
  <si>
    <t>采取“党组织+合作社（致富带头人）+企业+农户”的运营模式，建设灌溉管网1500米，20立方米蓄水池5个，基地管理房改造提升100平方米，在勐佑、习谦等村种植中草药基地200亩，其中：滇黄精30亩，续断100亩，万寿菊70亩</t>
  </si>
  <si>
    <t>通过建设灌溉管网1500米，20立方米蓄水池5个，基地管理房改造提升100平方米，在勐佑、习谦等村种植中草药基地200亩，增加贫困人口就业人数，带动增加贫困人口全年总收入</t>
  </si>
  <si>
    <t>一是可提供当地季节性用工300人次以上，长期稳定务工5人左右，每年可增加群众务工收入2万多元，以及23户农户地租收入共计5万多元。二是将建成的管理房及配套设施等资产交由村集体管理，出租给骉发种植合作社使用，预计每年可增加勐佑村集体经济收入7万元以上。</t>
  </si>
  <si>
    <t>三岔河镇人民政府</t>
  </si>
  <si>
    <t>山头田、柏木村等片区</t>
  </si>
  <si>
    <t>三岔河镇中草药种植项目</t>
  </si>
  <si>
    <t xml:space="preserve">    在山头田、柏木村等片区，采取“村党组织+合作社+基地+农户”的运营模式，规划种植滇黄精60亩（含土地整理、种苗采购种植及管护），配套建设灌溉水利管线8千米、产业路开挖6千米等相应附属工程。
</t>
  </si>
  <si>
    <t>通过种植滇黄精60亩，配套建设灌溉水利管线8千米、产业路开挖6千米等相应附属工程，发展滇黄精产业，带动片区群众及村集体增加收入，促进乡村产业振兴。</t>
  </si>
  <si>
    <t xml:space="preserve">
采取“村党组织+合作社+基地+农户”的运营模式发展滇黄精种植业，提供优质的滇黄精种子和种植技术，提升农户种植水平和产量，提供从栽种到收购一条龙服务，并提供就近务工1000工日以上，受益农户62户254人其中脱贫户及监测对象11户32人。</t>
  </si>
  <si>
    <t>赵云瑞</t>
  </si>
  <si>
    <t>雪山镇人民政府</t>
  </si>
  <si>
    <t>桂林村</t>
  </si>
  <si>
    <t>凤庆县雪山镇桂林村大棚蔬菜种植基地建设项目</t>
  </si>
  <si>
    <t>新建钢架结构智能温控蔬菜大棚4000平方米，钢架结构冷库200平方米，建设管理房及分拣中心200平方米，叉车1台，灌溉设施1套，配套电力设施1件，温湿调控设备1套，机耕路800米，挡墙30立方米。</t>
  </si>
  <si>
    <t>通过新建钢架结构智能温控蔬菜大棚4000平方米，钢架结构冷库200平方米，建设管理房及分拣中心200平方米，灌溉设施1套，配套电力设施1件，温湿调控设备1套，机耕路800米，挡墙30立方米。形成的资产以租赁、合作经营的方式促进村集体经济增收，促进群众土地流转，提供就业岗位，同时带动群众发展规模化蔬菜种植，产销对接，有效促进群众增收。</t>
  </si>
  <si>
    <t>通过项目建设形成固定资产以出租、合作经营模式增加村集体经济，项目能够有效增加20人以上就业岗位，农户通过土地流转、参与发展及到大棚、冷库务工增加收入，户均增收1万元以上，同时运营主体的参与能够形成产销对接，打开当地农产品销路。</t>
  </si>
  <si>
    <t>王贵荣</t>
  </si>
  <si>
    <t>郭大寨彝族白族乡人民政府</t>
  </si>
  <si>
    <t>邦贵村</t>
  </si>
  <si>
    <t>郭大寨乡邦贵村2024年林下中草药示范基地建设项目</t>
  </si>
  <si>
    <t>采取“党组织+合作社（致富带头人）+企业+农户”的运营模式，新建林下中草药100亩，配套水、电、产业路、机器等设施设备；引入黄精蜂群300箱。</t>
  </si>
  <si>
    <t>2024年6月—2024年12月</t>
  </si>
  <si>
    <t>通过建设林下中草药种植示范基地100亩，配套设施；黄精蜂群300箱。发展林下中草药产业，促进村集体经济发展及群众增收。</t>
  </si>
  <si>
    <t>在企业带动下通过共建农场、组建合作社等形式，充分利用现有的林地资源优势，在邦贵村种植林下中草药100亩，由企业负责指导农户种植、栽种后除草、施肥、浇水、杀虫等日常管护工作，并与企业签订最低收购价协议，确保中草药投产后能及时出售变现。脱贫群众还可以通过土地流转，就近务工，售卖农家肥等途径获得林地租金1万多元，每亩预计用工40人，共计用工400多个，增加脱贫农户务工收入60多万元。村集体经济年平均分红10万元以上，分红收入优先用于脱贫人口和监测对象，重点用于产业基础设施、乡村公益性岗位、项目运营维护、村级公益事业等。</t>
  </si>
  <si>
    <t>郭大寨乡人民政府</t>
  </si>
  <si>
    <t>李郁</t>
  </si>
  <si>
    <t>凤庆县林业和草原局</t>
  </si>
  <si>
    <t>安平村</t>
  </si>
  <si>
    <t>营盘镇安平村特色经济林果种植项目</t>
  </si>
  <si>
    <t>安平村易地扶贫安置点共计占地面积98亩，种植坚果（胸径或干径:D=3-4cm）651株，芒果（胸径或干径:D=10cm）15株，菠萝蜜（胸径或干径:D=10cm）50株，嘉宝果（胸径或干径:D=10cm）20株，嘉宝果（胸径或干径:D=5cm）60株，莲雾（胸径或干径:D=6-8cm）110株，配套建设灌溉设施。</t>
  </si>
  <si>
    <t>营盘镇安平村特色经济林果种植项目在营盘镇安平村安置点种植经济林果906株，巩固拓展脱贫攻坚成果同乡村振兴成果，促进农户增收。</t>
  </si>
  <si>
    <t>一是增加村集体经济收入项目由县林业和草原局通过招投标的方式统一实施，项目实施完成验收后将资产统一移交村集体，由村集体将项目成本给企业经营管理，增加村集体经济收入。项目产生的村级集体经济收入的30%用于带动脱贫人口发展产业和对脱贫不稳定户、边缘易致贫户、突发严重困难户“三类对象”进行临时救助。
二是项目管理过程中，需要季节性用工约80人，每年务工时间3个月，100元/天，预计每年增加务工群众收入72万元。其中吸纳脱贫人口用工不少于12人，增加脱贫人口收入不低于10.8万元。</t>
  </si>
  <si>
    <t>王宏波</t>
  </si>
  <si>
    <t>营盘镇人民政府</t>
  </si>
  <si>
    <t>营盘村</t>
  </si>
  <si>
    <t>营盘镇营盘村预制菜食品加工厂建设项目</t>
  </si>
  <si>
    <t>采取“党组织+合作社（致富带头人）+企业+农户”的运营模式，新建厂房500平方米、冷库200立方米，购置相关肉类食品加工机器设备，硬化场地240平方米，并配套完善相关附属设施。</t>
  </si>
  <si>
    <t>通过建设营盘村预制菜食品加工厂，促进营盘本地牛干巴、腊鸭、香酥干巴等特色肉制品产业发展，助推村集体经济和农户增收。</t>
  </si>
  <si>
    <t>1.发展壮大村集体经济。村集体每年获取固定收益4.87万元，计入营盘村村集体经济收入；2.带动群众持续增收。每年可增加群众固定务工收入18万元。</t>
  </si>
  <si>
    <t>施吴贤</t>
  </si>
  <si>
    <t>三塔村</t>
  </si>
  <si>
    <t>营盘镇三塔村咖啡购销点建设项目</t>
  </si>
  <si>
    <t>依托村级合作社建设的厂房，安装咖啡鲜果初加工生产线1条，包含提升机、输送机、洗果机、脱皮机、预干机及热泵等机器设备，并配套水、电等相关附属设施设备。</t>
  </si>
  <si>
    <t>通过建设三塔村咖啡购销点，促进三塔村及周边片区咖啡产业发展，助推村集体经济和农户增收。</t>
  </si>
  <si>
    <t>1.发展壮大村集体经济。村集体每年可获取固定收益4万元，计入三塔村村集体经济收入；2.带动群众持续增收。一是每年可增加群众固定务工收入共6万元。二是按高于市场价0.1元/公斤与周边群众收购咖啡鲜果，预计可带动三塔村咖啡种植户户均增收575元以上。</t>
  </si>
  <si>
    <t>二、就业项目</t>
  </si>
  <si>
    <t>凤庆县人力资源和社会保障局</t>
  </si>
  <si>
    <t>凤庆县13个乡镇</t>
  </si>
  <si>
    <t>凤庆县2024年高原特色农业领域技能促增收“凤庆—茶叶工”试点培训（2024脱贫人口“人人持证技能致富”培训）项目</t>
  </si>
  <si>
    <t>就业项目</t>
  </si>
  <si>
    <t>全面落实党中央、国务院关于加强技能人才队伍建设决策部署和省委、省政府工作要求，聚焦“3815”战略发展目标，紧扣高原特色农业领域从业人员技能促增收，按照“试点打造、典型引路、扩面增效”的原则，计划组织脱贫劳动力（含监测对象）农村劳动力培训1450人次。</t>
  </si>
  <si>
    <t>通过组织脱贫劳动力（含监测对象）农村劳动力培训1450人，大力培养新型职业农民，持续增强群众致富能力，优化人力资源配置，促进产业带动就业，创新打造“技能助产·富农兴滇”品牌。</t>
  </si>
  <si>
    <t>——</t>
  </si>
  <si>
    <t>董旺强</t>
  </si>
  <si>
    <t>三、乡村建设行动</t>
  </si>
  <si>
    <t>新峰村</t>
  </si>
  <si>
    <t>凤庆县洛党镇新峰村2024年饮水工程</t>
  </si>
  <si>
    <t>农村供水保障设施建设</t>
  </si>
  <si>
    <t>1.取水坝及沉沙过滤池建设，渠道清淤1860m，管道架设5660m。2.安装支管道10000m，DN40浮球阀5个。</t>
  </si>
  <si>
    <t>通过对凤庆县洛党镇新峰村2024年饮水工程项目建设，解决新峰村饮水问题，人们生产生活更加便利，人居环境得到改善，促进乡村振兴。</t>
  </si>
  <si>
    <t>洛党村</t>
  </si>
  <si>
    <t>洛党镇前后营自然村人居环境提升项目</t>
  </si>
  <si>
    <t>村容村貌提升</t>
  </si>
  <si>
    <t>场所硬化400平方米；水土保持修复260平方米。</t>
  </si>
  <si>
    <t>通过对洛党镇前后营自然村人居环境提升项目建设，改善农村基础设施，补齐必要的短板，为乡村振兴注入新动能。</t>
  </si>
  <si>
    <t>王平、明龙、柏木</t>
  </si>
  <si>
    <t>三岔河镇2024年人畜饮水工程巩固提升建设项目</t>
  </si>
  <si>
    <t xml:space="preserve">    1.在王平村王家寨自然村新建取水坝头1座，24立方米蓄水池1个，100立方米蓄水池1个，修建DN32Φ供水管道600米，架设输电线路及配套建设安装抽水设施设备等；概算投资36万元。
   2.在明龙村小令片自然村新建PE50管供水主管道9千米，新建30立方米蓄水池1个；概算投资27万元。 
   3.在柏木村柏木山自然村新建DN32Φ供水主管道3.6千米、DN25Φ供水支管2.2千米、DN20Φ供水入户管3.3千米，新建12立方米蓄水池2个；概算投资30万元。</t>
  </si>
  <si>
    <t>通过修建饮水管网约18.7千米，配套完善相关水利设备设施，有效改善提升辖区374户1496人人畜生产生活用水。</t>
  </si>
  <si>
    <t>鲁史镇人民政府</t>
  </si>
  <si>
    <t>鲁史村</t>
  </si>
  <si>
    <t>鲁史古镇茶马旅游开发基础设施项目（二期）</t>
  </si>
  <si>
    <t>农村污水治理</t>
  </si>
  <si>
    <t>建设古镇排污管网4公里（ɸ400双壁波纹），日处理50立方米污水一体化处理设施１座。</t>
  </si>
  <si>
    <t>通过本项目建设排污管网4公里，日处理50立方米污水一体化处理设施１座。能有效改古镇善水体质量，保护生态环境，提高村民生活质量，从而提升古镇整体环境，吸引更多游客，推动当地旅游业更好发展。</t>
  </si>
  <si>
    <t>赵  兵</t>
  </si>
  <si>
    <t>马庄村</t>
  </si>
  <si>
    <t>大寺乡马庄村麦地易地扶贫安置点滑坡整治项目</t>
  </si>
  <si>
    <t>新建污水管网800m（波纹管水管Ф80cm、检查井40套），新建混凝土沟800m（40cm*50cmC20）。</t>
  </si>
  <si>
    <t>通过实施项目解决易地扶贫安置点群众住房安全问题，改善出行条件</t>
  </si>
  <si>
    <t>河顺村</t>
  </si>
  <si>
    <t>大寺乡河顺村平石头易地扶贫安置点污水管道修复项目</t>
  </si>
  <si>
    <t>新建污水管网1000m（波纹管水管Ф80cm、检查井50套），三级污水处理池4个。</t>
  </si>
  <si>
    <t>凤庆县农业农村局</t>
  </si>
  <si>
    <t>凤庆县2024年宜居宜业和美乡村一事一议奖补项目</t>
  </si>
  <si>
    <t>深入贯彻落实《中共中央、国务院关于学习运用“千村示范、万村整治”工程经验有力有效推进乡村全面振兴的意见》精神，发挥自然村乡村振兴理事会作用，采取“村党组织+自然村理事会+群众”的形式，积极发动群众，通过群众一事一议筹集砂石料、投工投劳，计划实施宜居宜业和美乡村示范村29个以上，预计采购、奖补水泥8700吨（根据示范村实际建设需求及群众积极性进行奖补），主要用于自然村（组）内户外道路硬化、必要的小型挡墙、垃圾池、排污沟、“大三格”“小三格”污水治理设施等建设。</t>
  </si>
  <si>
    <t>通过宜居宜业和美乡村示范建设，采购奖补水泥8700吨，为全县千万工程建设树典型、作示范，全力推进农村人居环境建设，解决好农村建设干净起来、美丽起来、文明起来“三个起来”的问题。</t>
  </si>
  <si>
    <t>张学起</t>
  </si>
  <si>
    <t>七、项目管理费</t>
  </si>
  <si>
    <t>凤庆县</t>
  </si>
  <si>
    <t>凤庆县2024年第一批省级财政衔接推进乡村振兴补助资金（巩固拓展脱贫攻坚成果和乡村振兴任务）项目管理费</t>
  </si>
  <si>
    <t>项目管理费</t>
  </si>
  <si>
    <t>根据《云南省财政衔接推进乡村振兴补助资金管理办法》，按照不超过3%标准，提取项目管理费110万元，统筹用于项目前期规划设计评审评估、招标监理、检查验收、绩效评价以及资金监管等于项目管理相关的支出。</t>
  </si>
  <si>
    <t>2024年5月—2024年12月</t>
  </si>
  <si>
    <t>通过项目前期规划设计、评审评估、招标监理、检查验收、绩效评价以及资金监管工作，提升项目管理水平，确保项目按时开工，按时完工、按时交付使用。</t>
  </si>
  <si>
    <t>凤庆县2024年度（省级第一批次）衔接资金巩固脱贫攻坚成果和乡村振兴任务项目计划安排表</t>
  </si>
  <si>
    <t>合计：32个项目</t>
  </si>
  <si>
    <t>项目计划采取“村党支部+合作社+农户”模式，在牌坊村建设特色蔬菜冷藏仓库1个。1.冷藏库房及仓储房建设。建设以集装箱形式的保温隔热活动板房600㎡（二层），一层作冷藏仓库建设，二层用来泡沫箱及其他物资储存使用；2.设备购置。冷藏仓库制冷设备1套和制冰机购置1台；3.场地硬化。仓库周边场地硬化300㎡用于来往车辆停放和蔬菜流通；4.蔬菜收购棚建设。建设特色蔬菜收购大棚1座300㎡（简易彩钢瓦大棚）；5.附属设施配套。专用台变安装、仓库内线路改造提升及储藏间等附属设施建设。</t>
  </si>
  <si>
    <t>通过项目实施，建设蔬菜冷藏仓库500㎡，蔬菜收购棚300㎡等，完善地方产业发展设施，减轻群众生产成本，实现群众增收致富。</t>
  </si>
  <si>
    <t>在永复村依托现有的蔬菜种植的基础优势，建设蔬菜种植恒温大棚20个（600㎡/个），共计建设蔬菜种植大棚12000㎡；蔬菜种植大棚内配套灌溉喷淋设施或滴灌设施。</t>
  </si>
  <si>
    <t>通过项目建设，完成蔬菜种植大棚建设20个，完成建设面积12000平方米，项目的建设实现扶持群众种植有机蔬菜，让群众发展蔬菜种植产业，以合作社运营的方式拓宽销售渠道，增加群众收益和村集体经济收益。</t>
  </si>
  <si>
    <t>孔兴村</t>
  </si>
  <si>
    <t>诗礼乡孔兴村青储饲草种植基地建设项目</t>
  </si>
  <si>
    <t>在孔兴村通过“党组织+合作社+企业+农户”的运营模式，进行集中土地流转，在孔兴村发展种植巨菌草、黄竹草150亩，青储玉米50亩；进行饲草种植农田改造和配套部分灌溉管网。</t>
  </si>
  <si>
    <r>
      <rPr>
        <sz val="10"/>
        <rFont val="宋体"/>
        <charset val="134"/>
      </rPr>
      <t>建设西密茶叶初制所</t>
    </r>
    <r>
      <rPr>
        <sz val="10"/>
        <rFont val="宋体"/>
        <charset val="0"/>
      </rPr>
      <t>1</t>
    </r>
    <r>
      <rPr>
        <sz val="10"/>
        <rFont val="宋体"/>
        <charset val="134"/>
      </rPr>
      <t>个，包括厂房建设，设施购置等。</t>
    </r>
  </si>
  <si>
    <t>项目采用“党支部+合作社+农户+基地"经营合作方式，通过茶叶初制所建设，盘活西密500多亩村集体茶园资源，预计每年可实现租赁收入5万元，同时带动片区茶农茶叶产业发展，不断发展壮大村集体经济，促进群众增收。</t>
  </si>
  <si>
    <t>11个行政村</t>
  </si>
  <si>
    <t>烤房群1群，生物质燃烧机400台和烟夹40000个。</t>
  </si>
  <si>
    <t>该项目涉及全乡 11 个种烟村、11 个村 107 个小组 626户 2508 人（其中：涉及脱贫户 64 户 243 人）、受益面积 7436亩，通过该项目的实施，每年每亩可提升效益 300 元，每年产业产值增加 223.08 万元。乡村两级开展巩固拓展脱贫攻坚成果和乡村振兴，壮大村组集体经济工作，促进产业结构调整、壮大村组集体经济、达到群众增收目的。</t>
  </si>
  <si>
    <t>新建面积300平方米厂房并配套机械设置。</t>
  </si>
  <si>
    <t>通过项目建设，每年为村集体经济创收4万元.</t>
  </si>
  <si>
    <t>锦秀村</t>
  </si>
  <si>
    <t>小湾镇茶尊山泉纯净水厂建设项目</t>
  </si>
  <si>
    <t>改造利用原龙塘小学闲置校点，建设纯净水厂1座，主要建设内容为新建仓库100平方米，厂房改造240平方米，架设原水管道5km，配置原水处理设备1套、瓶装水灌装包装设备1套、桶装水灌装包装设备1套、设备冷却设备1套，配套生产用电工程。</t>
  </si>
  <si>
    <t>通过项目建设，解决小湾镇没有桶（瓶）装水厂的问题，一方面解决本地用水需求，另一方面结合锦秀茶产业开发锦秀古茶搭档系列纯净水，实现纯净水厂与锦秀茶产业有机互补。目建成后，资产归村集体所有，由华峰村委托锦秀茶尊专业合作社运营，预计每年增加村集体经济收入约15万元，收益优先用于巩固脱贫攻坚成果。</t>
  </si>
  <si>
    <t>在清水村清水小组建设1、农产品交易点一个（混凝土框架平台一层高6m全框架结构，建筑面积360㎡），2、简易交易房10间，简易交易台（钢架）40㎡，3、水电配套设施。</t>
  </si>
  <si>
    <t>通过农产品交易点建设解决群众街天出行困难问题以及交通安全隐患的问题；出租铺面增加村集体经济收入2万元。</t>
  </si>
  <si>
    <t>腰街村、复兴村</t>
  </si>
  <si>
    <t>腰街彝族乡2024年以工代赈项目</t>
  </si>
  <si>
    <t>捡烟大棚建设工程，建筑面积约560平米，包括必要的场地硬化等设施；腰街村、复兴村灌溉水沟，修建灌溉沟渠12条，6.45公里；烤烟房基础建设工程，包括腰街村、复兴村共78座烤烟房。</t>
  </si>
  <si>
    <t>通过项目实施，改善群众生产、生活条件，节约生产成本，改善人居环境，提高烤烟生产效率，促进增收。</t>
  </si>
  <si>
    <t>采取“党组织+合作社+企业+农户”的运营模式，①建设场地平整及包坎；②标准化初制车间建设600平方米，初制设备购置；③标准化精制车间建设500平方米，精制设备购置；④配用房建设100平方米；⑤围墙、大门、排水设施等建设。</t>
  </si>
  <si>
    <t>以“党组织+合作社+企业+农户+基地”模式，带动鹿鸣村351户农户1486人（其中：脱贫人口和监测对象28户97人）通过项目建设，可实现农户增收36万元以上，人均增收242元以上。</t>
  </si>
  <si>
    <t>琼岳村</t>
  </si>
  <si>
    <t>洛党镇琼岳村茶叶初制所提质改造建设项目（二期）</t>
  </si>
  <si>
    <t>设备安装、附属用房改造、产品展示区改造、室外附属工程。</t>
  </si>
  <si>
    <t>通过对凤庆县洛党镇琼岳村初制所提质改造，完善特色产业基础，资产归村集体所有，形成资产通过自主经营模式，在促进群众产业增收同时，增加村集体经济。</t>
  </si>
  <si>
    <t>以“党组织+合作社+农户+基地”模式，可带动琼岳村641户2642人（其中：脱贫人口和监测对象116户420人），通过对1000亩茶园实施提质增效，实现稳定增收100万元以上，户均增收1560元以上。</t>
  </si>
  <si>
    <t>1.遮阳网塑料大棚建设8000平方米配套场地平整、水塔、喷灌等附属设施；2.建设冷库50立方米及相关设施建设。</t>
  </si>
  <si>
    <t>通过对凤庆县洛党镇厚丰村羊肚菌种植基地项目建设，可带动厚丰村农户种植羊肚菌，增加农户收入，脱贫群众可就近务工，增加村集体经济收，提高土地利用率，将有效推动厚丰村特色产业健康向好发展。</t>
  </si>
  <si>
    <t>以“党组织+合作社+企业+农户+基地”模式，为当地脱贫群众提供就近务工可达1000个工日以上，含监测户4户4人，收入10万元以上，同时提高厚丰村特色产业的市场竞争力。</t>
  </si>
  <si>
    <t>金平村</t>
  </si>
  <si>
    <t>凤庆县凤山镇金平村凤尾苗民间手工艺品加工车间建设项目</t>
  </si>
  <si>
    <t>新建凤尾苗民间手工艺品加工车间1个200平方米，配套供电、挡土墙、扫帚苗晾晒场等附属设施建设。</t>
  </si>
  <si>
    <t>通过新建建凤尾苗民间手工艺品加工车间，配套附属设施建设，通过租赁、出租、合作经营、代管等多种模式，在促进群众产业增收同时，增加村集体经济。</t>
  </si>
  <si>
    <t>一是受益农户收入增加，人均增收2000元以上，二是增加村集体经济收入2.5万元以上。</t>
  </si>
  <si>
    <t>白岩村、高山村、立果村</t>
  </si>
  <si>
    <t>采取“党组织+合作社+企业+农户”的运营模式，建设勐佑镇白岩村上白岩自然村香料烟基地1600亩，配套灌溉沟渠修复3公里、田间管网6千米。</t>
  </si>
  <si>
    <t>通过建设香料烟基地1600亩，增加村集体经济返税收入20余万元，提高土地整体利用率，增加群众务工渠道，带动当地群众产业转型。</t>
  </si>
  <si>
    <t>采取“党组织+合作社（致富带头人）+企业+农户”的运营模式，建设勐佑镇勐佑村中草药基地200亩，配套灌溉管网800米，蓄水池5个20立方米，基地管理房改造提升100平方米。</t>
  </si>
  <si>
    <t>通过“村党组织+合作社+农户+基地”的合作模式，建设勐佑村中草药基地200亩，实现产值80万元，村集体经济增收1万元以上，户均增收0.3万元。</t>
  </si>
  <si>
    <t>采取“党组织+合作社+基地+农户”的运营模式，建设勐佑镇蔬菜基地300亩，配套建设冷库1座400立方米。</t>
  </si>
  <si>
    <t>通过“村党组织+合作社+基地+农户”的合作模式，建设冷库1座400立方米，提高土地整体利用率，增加群众务工渠道，带动当地群众产业转型。项目形成资产归村集体所有，资产通过租赁、出租、合作经营、代管等多种模式，在促进群众产业增收同时，增加村集体经济，村集体经济组织每年增收不低于4万元。</t>
  </si>
  <si>
    <t>柏木等村</t>
  </si>
  <si>
    <t>在辖区内适宜行政村，采取“村党组织+合作社+基地+农户”的运营模式，规划种植以龙胆草为主的中草药基地建设120余亩，并配套建设相关设施，预计综合单价1000元每亩，概算投资120万元。</t>
  </si>
  <si>
    <t>通过种植发展龙胆草等中草药产业，有效改善留守家庭增收渠道带动辖区群众约120户532人增收。</t>
  </si>
  <si>
    <t>就业务工，带动生产，帮助产销对接。</t>
  </si>
  <si>
    <t>采取“党组织+合作社+企业+农户”的运营模式新建蔬菜大棚3000平方米，配套智能化控温、灌溉设施，管理房100平方米。</t>
  </si>
  <si>
    <t>通过新建蔬菜大棚1000平方米，形成的资产以租赁、合作经营的方式促进村集体经济增收，同时带动群众发展规模化蔬菜种植，产销对接，有效促进群众增收。</t>
  </si>
  <si>
    <t>采取“党组织+合作社（致富带头人）+企业+农户”的运营模式，建设林下中草药土示范基地600亩，配套建设必要的水池、管线，产业道路等设施。</t>
  </si>
  <si>
    <t>通过建设中草药示范基地，大力发展中草药产业，促进村集体经济发展及群众增收</t>
  </si>
  <si>
    <t>李  郁</t>
  </si>
  <si>
    <t>勐统村</t>
  </si>
  <si>
    <t>营盘镇勐统村“俐侎蜂蜜”壮大村集体经济建设项目</t>
  </si>
  <si>
    <t>建设标准厂房及配套用房1000平方米，包含化验室、生产车间、包装车间及存储室，安装生产流水线1条，配套相关附属设施。</t>
  </si>
  <si>
    <t>完成建设厂房及配套用房1000平方米，包含化验室、生产车间、包装车间及存储室，完成安装生产流水线1条，配套相关附属设施。</t>
  </si>
  <si>
    <t>杨家寨村</t>
  </si>
  <si>
    <t>营盘镇杨家寨村腊肉腌制代挂销售点建设项目</t>
  </si>
  <si>
    <t>建设腊肉加工厂房及配套用房800平方米，购置排风扇、烟熏灶、挂肉架等设备，配套相关附属设施。</t>
  </si>
  <si>
    <t>完成建设厂房及销售点800平方米，购置排风扇、烟熏灶、挂肉架等设备，配套相关附属设施。</t>
  </si>
  <si>
    <t>依托现有厂房建设三塔村咖啡购销点，安装咖啡鲜果初加工生产线1条，包含提升机、洗果机、脱皮机、输送机、热泵及烤槽等，配套附属设施设备。</t>
  </si>
  <si>
    <t>完成建设咖啡鲜果初加工生产线1条。</t>
  </si>
  <si>
    <t>新联村</t>
  </si>
  <si>
    <t>凤庆县雪山镇新联村青贮饲料加工厂建设项目</t>
  </si>
  <si>
    <t>新型农村集体经济发展项目</t>
  </si>
  <si>
    <t>（1）省级财政衔接推进乡村振兴补助资金70万元，用于：
①新建钢架结构加工车间500㎡，概算投资30万元；②购置938型饲草抓取机械设备1台，概算投资6万元；③购置10吨地磅秤1台，概算投资6万元；④购置300型粉碎机1台，概算投资8万元；⑤购置 Rb-750型输送机1台，概算投资1万元；⑥购置9JGW-7型发酵拌料机1台，概算投资5万元；⑦购置流水包装设备1套，概算投资8万元；⑧购置运输传送平台1台，概算投资6万元。
（2）凤庆县富昌养殖农民专业合作社资金14万元，用于：
①购置流水包装设备1套，概算投资8万元；②购置运输传送平台1台，概算投资6万元。</t>
  </si>
  <si>
    <t>通过实施新联村青贮饲料加工厂项目建设，推动新联村青贮饲料产业发展，在做大做强种草养殖产业的同时，发展新型农村集体经济，促进农民群众增收致富。</t>
  </si>
  <si>
    <t>营盘镇安平村、田坝口村、京立安村</t>
  </si>
  <si>
    <t>营盘镇安平村、田坝口村、京立安村等3个村青贮饲料加工厂建设项目</t>
  </si>
  <si>
    <t>（1）新建钢架结构加工车间1500㎡，场地硬化600㎡，概算投资90万元（2）购置大型圆盘粉碎机1台，概算投资13万元；（3）购置临工956型夹包机1台，概算投资10万元；（4）购置临工90型上料机1台，概算投资10万元；（5）购置科脉9QY-30Q 型裹包机1台，概算投资78万元；（6）购置大型输送机1套（定制），概算投资5万元；（7）购置 CH-200槽型发酵拌料机1台，概算投资4万元。</t>
  </si>
  <si>
    <t>通过项目建设，增加村集体经济收入9万元，受益贫困人口项目受益1个行政村990户农户4052人，其中受益脱贫户55户213人。</t>
  </si>
  <si>
    <t>深入贯彻落实《中共中央、国务院关于学习运用“千村示范、万村整治”工程经验有力有效推进乡村全面振兴的意见》精神，发挥自然村乡村振兴理事会作用，采取“村党组织+自然村理事会+群众”的形式，积极发动群众，通过群众一事一议筹集砂石料、投工投劳，实施宜居宜业和美乡村示范村29个，每个自然村奖补水泥300吨，主要用于自然村（组）内户外道路硬化、必要的小型挡墙、公共厕所、垃圾池、排污沟、“大三格”、“小三格”污水治理设施等建设。</t>
  </si>
  <si>
    <t>通过群众一事一议筹集砂石料、投工投劳，实施宜居宜业和美乡村示范村29个，每个自然村奖补水泥300吨，主要用于自然村（组）内户外道路硬化、必要的小型挡墙、公共厕所、垃圾池、排污沟、“大三格”、“小三格”污水治理设施等建设，切实改善人居环境，建设宜居宜业和美乡村。</t>
  </si>
  <si>
    <t>1.取水坝及沉沙过滤池建设，渠道清淤1860m，管道架设5660m。2.安装支管道10000m，24m³分水池，配水管网480m，进户管1300m。</t>
  </si>
  <si>
    <t>通过对凤庆县洛党镇新峰村2024年饮水工程项目建设，解决新峰村人饮饮水问题，人们生产生活更加便利，人居环境得到改善，促进乡村振兴。</t>
  </si>
  <si>
    <t xml:space="preserve">王平、明龙、柏木、光华 </t>
  </si>
  <si>
    <t xml:space="preserve">    1.在王平村王家寨自然村新建取水坝头1座，24立方米蓄水池1个，100立方米蓄水池1个，修建DN32Φ供水管道600米，架设输电线路及配套建设安装抽水设施设备等；概算投资36万元。
    2.在明龙村小令片自然村新建PE50管供水主管道9千米，新建30立方米蓄水池1个；概算投资27万元。
    3.在柏木村柏木山自然村新建DN32Φ供水主管道3.6千米、DN25Φ供水支管2.2千米、DN20Φ供水入户管3.3千米，新建12立方米蓄水池2个；概算投资30万元。
    4. 在光华村丫口自然村更换DN80Φ供水主管道2千米、DN20Φ供水入户管3千米，修复大坟山水塘蓄水池1个；概算投资27万元。</t>
  </si>
  <si>
    <t>通过修建饮水管网越23.7千米、配套完善水利设备设施，有效改善提升辖区428户1985人人畜生产生活用水。</t>
  </si>
  <si>
    <t>鲁史古镇茶马旅游开发项目</t>
  </si>
  <si>
    <t>1.传统民居活化利用。恢复建设古道历史文化展室130平方米，投资40万元；2.古镇人居环境提升。建设古镇排污管网4公里（ɸ400双壁波纹），日处理50立方米污水一体化处理设施１座，投资220万元。</t>
  </si>
  <si>
    <t>通过项目建设，有效保护和传承古镇历史文化，改善了古镇整体空气质量，提升古镇旅游和创业环境，有利居民身心健康，极大地提高居民生活质量。</t>
  </si>
  <si>
    <t>四、易地搬迁后续后扶</t>
  </si>
  <si>
    <t>五、巩固三保障成果</t>
  </si>
  <si>
    <t>六、乡村治理和精神文明建设</t>
  </si>
  <si>
    <t>根据《云南省财政衔接推进乡村振兴补助资金管理办法》，按照不超过3%标准，提取项目管理费111万元，统筹用于项目前期规划设计评审评估、招标监理、检查验收、绩效评价以及资金监管等于项目管理相关的支出。</t>
  </si>
  <si>
    <t>2024年4月—2024年12月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</si>
</sst>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_);[Red]\(0.0000\)"/>
    <numFmt numFmtId="178" formatCode="0.00_ "/>
    <numFmt numFmtId="179" formatCode="0_);[Red]\(0\)"/>
  </numFmts>
  <fonts count="45">
    <font>
      <sz val="11"/>
      <color theme="1"/>
      <name val="宋体"/>
      <charset val="134"/>
      <scheme val="minor"/>
    </font>
    <font>
      <b/>
      <sz val="11"/>
      <color theme="1"/>
      <name val="宋体"/>
      <charset val="134"/>
      <scheme val="minor"/>
    </font>
    <font>
      <sz val="10"/>
      <color theme="1"/>
      <name val="宋体"/>
      <charset val="134"/>
      <scheme val="minor"/>
    </font>
    <font>
      <sz val="10"/>
      <name val="宋体"/>
      <charset val="134"/>
      <scheme val="minor"/>
    </font>
    <font>
      <b/>
      <sz val="10"/>
      <color theme="1"/>
      <name val="宋体"/>
      <charset val="134"/>
      <scheme val="minor"/>
    </font>
    <font>
      <sz val="10"/>
      <color theme="4"/>
      <name val="宋体"/>
      <charset val="134"/>
      <scheme val="minor"/>
    </font>
    <font>
      <sz val="20"/>
      <color theme="1"/>
      <name val="方正小标宋_GBK"/>
      <charset val="134"/>
    </font>
    <font>
      <sz val="10"/>
      <name val="宋体"/>
      <charset val="134"/>
    </font>
    <font>
      <sz val="10"/>
      <name val="Times New Roman"/>
      <charset val="134"/>
    </font>
    <font>
      <sz val="10"/>
      <color indexed="8"/>
      <name val="宋体"/>
      <charset val="134"/>
    </font>
    <font>
      <sz val="10"/>
      <color rgb="FF000000"/>
      <name val="宋体"/>
      <charset val="134"/>
    </font>
    <font>
      <sz val="11"/>
      <name val="宋体"/>
      <charset val="134"/>
    </font>
    <font>
      <sz val="10"/>
      <color theme="1"/>
      <name val="宋体"/>
      <charset val="134"/>
    </font>
    <font>
      <sz val="9"/>
      <color theme="1"/>
      <name val="宋体"/>
      <charset val="134"/>
    </font>
    <font>
      <sz val="9"/>
      <color indexed="8"/>
      <name val="宋体"/>
      <charset val="134"/>
    </font>
    <font>
      <sz val="10"/>
      <color theme="1"/>
      <name val="宋体"/>
      <charset val="1"/>
      <scheme val="minor"/>
    </font>
    <font>
      <sz val="10"/>
      <color theme="1"/>
      <name val="Times New Roman"/>
      <charset val="134"/>
    </font>
    <font>
      <sz val="12"/>
      <name val="宋体"/>
      <charset val="134"/>
    </font>
    <font>
      <sz val="9"/>
      <name val="宋体"/>
      <charset val="134"/>
    </font>
    <font>
      <b/>
      <sz val="10"/>
      <name val="宋体"/>
      <charset val="134"/>
    </font>
    <font>
      <sz val="11"/>
      <name val="宋体"/>
      <charset val="134"/>
      <scheme val="minor"/>
    </font>
    <font>
      <b/>
      <sz val="10"/>
      <color theme="1"/>
      <name val="宋体"/>
      <charset val="134"/>
    </font>
    <font>
      <b/>
      <sz val="12"/>
      <color theme="1"/>
      <name val="宋体"/>
      <charset val="134"/>
      <scheme val="minor"/>
    </font>
    <font>
      <sz val="11"/>
      <color rgb="FF000000"/>
      <name val="宋体"/>
      <charset val="134"/>
    </font>
    <font>
      <sz val="10"/>
      <color theme="1"/>
      <name val="宋体"/>
      <charset val="1"/>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4"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5" applyNumberFormat="0" applyFill="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2" fillId="0" borderId="0" applyNumberFormat="0" applyFill="0" applyBorder="0" applyAlignment="0" applyProtection="0">
      <alignment vertical="center"/>
    </xf>
    <xf numFmtId="0" fontId="33" fillId="3" borderId="7" applyNumberFormat="0" applyAlignment="0" applyProtection="0">
      <alignment vertical="center"/>
    </xf>
    <xf numFmtId="0" fontId="34" fillId="4" borderId="8" applyNumberFormat="0" applyAlignment="0" applyProtection="0">
      <alignment vertical="center"/>
    </xf>
    <xf numFmtId="0" fontId="35" fillId="4" borderId="7" applyNumberFormat="0" applyAlignment="0" applyProtection="0">
      <alignment vertical="center"/>
    </xf>
    <xf numFmtId="0" fontId="36" fillId="5" borderId="9" applyNumberFormat="0" applyAlignment="0" applyProtection="0">
      <alignment vertical="center"/>
    </xf>
    <xf numFmtId="0" fontId="37" fillId="0" borderId="10" applyNumberFormat="0" applyFill="0" applyAlignment="0" applyProtection="0">
      <alignment vertical="center"/>
    </xf>
    <xf numFmtId="0" fontId="38" fillId="0" borderId="11"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17" fillId="0" borderId="0" applyBorder="0">
      <alignment vertical="center"/>
    </xf>
    <xf numFmtId="0" fontId="17" fillId="0" borderId="0" applyBorder="0">
      <protection locked="0"/>
    </xf>
  </cellStyleXfs>
  <cellXfs count="95">
    <xf numFmtId="0" fontId="0" fillId="0" borderId="0" xfId="0">
      <alignment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176" fontId="0" fillId="0" borderId="0" xfId="0" applyNumberFormat="1" applyFill="1" applyAlignment="1">
      <alignment horizontal="center" vertical="center" wrapText="1"/>
    </xf>
    <xf numFmtId="0" fontId="6" fillId="0" borderId="0" xfId="0" applyFont="1" applyFill="1" applyAlignment="1">
      <alignment horizontal="center" vertical="center" wrapText="1"/>
    </xf>
    <xf numFmtId="176" fontId="6" fillId="0" borderId="0" xfId="0" applyNumberFormat="1" applyFont="1" applyFill="1" applyAlignment="1">
      <alignment horizontal="center" vertical="center" wrapText="1"/>
    </xf>
    <xf numFmtId="0" fontId="0" fillId="0" borderId="1" xfId="0" applyFill="1" applyBorder="1" applyAlignment="1">
      <alignment horizontal="center" vertical="center" wrapText="1"/>
    </xf>
    <xf numFmtId="176" fontId="0" fillId="0" borderId="2" xfId="0" applyNumberFormat="1" applyFill="1" applyBorder="1" applyAlignment="1">
      <alignment horizontal="center" vertical="center" wrapText="1"/>
    </xf>
    <xf numFmtId="0" fontId="0" fillId="0" borderId="3" xfId="0" applyFill="1" applyBorder="1" applyAlignment="1">
      <alignment horizontal="center" vertical="center" wrapText="1"/>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78" fontId="3" fillId="0" borderId="2" xfId="49" applyNumberFormat="1" applyFont="1" applyFill="1" applyBorder="1" applyAlignment="1">
      <alignment horizontal="center" vertical="center" wrapText="1"/>
    </xf>
    <xf numFmtId="0" fontId="3" fillId="0" borderId="2" xfId="49" applyFont="1" applyFill="1" applyBorder="1" applyAlignment="1">
      <alignment horizontal="center" vertical="center" wrapText="1"/>
    </xf>
    <xf numFmtId="0" fontId="0" fillId="0" borderId="2" xfId="0" applyBorder="1" applyAlignment="1">
      <alignment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3" fillId="0" borderId="2" xfId="0" applyFont="1" applyFill="1" applyBorder="1" applyAlignment="1">
      <alignment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3" fillId="0" borderId="2" xfId="50" applyFont="1" applyFill="1" applyBorder="1" applyAlignment="1" applyProtection="1">
      <alignment horizontal="center" vertical="center" wrapText="1"/>
    </xf>
    <xf numFmtId="0" fontId="16"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0" fillId="0" borderId="2" xfId="0" applyBorder="1" applyAlignment="1">
      <alignment horizontal="left" vertical="center" wrapText="1"/>
    </xf>
    <xf numFmtId="0" fontId="17" fillId="0" borderId="2" xfId="0"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8" fillId="0" borderId="2" xfId="0" applyNumberFormat="1" applyFont="1" applyFill="1" applyBorder="1" applyAlignment="1">
      <alignment horizontal="left" vertical="center" wrapText="1"/>
    </xf>
    <xf numFmtId="0" fontId="19" fillId="0" borderId="2" xfId="0" applyFont="1" applyFill="1" applyBorder="1" applyAlignment="1">
      <alignment horizontal="center" vertical="center" wrapText="1"/>
    </xf>
    <xf numFmtId="0" fontId="20" fillId="0" borderId="2" xfId="0" applyFont="1" applyFill="1" applyBorder="1" applyAlignment="1">
      <alignment horizontal="center"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1"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vertical="center" wrapText="1"/>
    </xf>
    <xf numFmtId="0" fontId="12" fillId="0" borderId="0" xfId="0" applyFont="1" applyFill="1" applyAlignment="1">
      <alignment horizontal="center" vertical="center" wrapText="1"/>
    </xf>
    <xf numFmtId="0" fontId="12" fillId="0" borderId="0" xfId="0" applyFont="1" applyFill="1" applyAlignment="1">
      <alignment horizontal="center" vertical="center"/>
    </xf>
    <xf numFmtId="49" fontId="14" fillId="0" borderId="0" xfId="0" applyNumberFormat="1" applyFont="1" applyFill="1" applyAlignment="1">
      <alignment horizontal="center" vertical="center" wrapText="1"/>
    </xf>
    <xf numFmtId="177" fontId="14" fillId="0" borderId="0" xfId="0" applyNumberFormat="1" applyFont="1" applyFill="1" applyAlignment="1">
      <alignment horizontal="center" vertical="center" wrapText="1"/>
    </xf>
    <xf numFmtId="177" fontId="14" fillId="0" borderId="0" xfId="0" applyNumberFormat="1" applyFont="1" applyFill="1" applyAlignment="1" applyProtection="1">
      <alignment horizontal="center" vertical="center" wrapText="1"/>
      <protection locked="0"/>
    </xf>
    <xf numFmtId="177" fontId="14" fillId="0" borderId="0" xfId="0" applyNumberFormat="1" applyFont="1" applyFill="1" applyAlignment="1">
      <alignment vertical="center" wrapText="1"/>
    </xf>
    <xf numFmtId="0" fontId="17" fillId="0" borderId="0" xfId="0" applyFont="1" applyFill="1" applyAlignment="1">
      <alignment vertical="center"/>
    </xf>
    <xf numFmtId="0" fontId="22" fillId="0" borderId="0" xfId="0" applyFont="1" applyFill="1" applyAlignment="1">
      <alignment horizontal="center" vertical="center" wrapText="1"/>
    </xf>
    <xf numFmtId="176" fontId="0" fillId="0" borderId="0" xfId="0" applyNumberFormat="1" applyFill="1" applyAlignment="1">
      <alignment horizontal="center" vertical="center"/>
    </xf>
    <xf numFmtId="0" fontId="6" fillId="0" borderId="0" xfId="0" applyFont="1" applyFill="1" applyAlignment="1">
      <alignment horizontal="center" vertical="center"/>
    </xf>
    <xf numFmtId="176" fontId="6" fillId="0" borderId="0" xfId="0" applyNumberFormat="1" applyFont="1" applyFill="1" applyAlignment="1">
      <alignment horizontal="center" vertical="center"/>
    </xf>
    <xf numFmtId="0" fontId="21" fillId="0" borderId="2" xfId="0" applyFont="1" applyFill="1" applyBorder="1" applyAlignment="1">
      <alignment horizontal="center" vertical="center" wrapText="1"/>
    </xf>
    <xf numFmtId="176" fontId="21" fillId="0" borderId="2" xfId="0" applyNumberFormat="1" applyFont="1" applyFill="1" applyBorder="1" applyAlignment="1">
      <alignment horizontal="center" vertical="center" wrapText="1"/>
    </xf>
    <xf numFmtId="177" fontId="9" fillId="0" borderId="2" xfId="0" applyNumberFormat="1" applyFont="1" applyFill="1" applyBorder="1" applyAlignment="1">
      <alignment horizontal="left" vertical="center" wrapText="1"/>
    </xf>
    <xf numFmtId="177" fontId="9" fillId="0" borderId="2" xfId="0" applyNumberFormat="1" applyFont="1" applyFill="1" applyBorder="1" applyAlignment="1">
      <alignment horizontal="center" vertical="center" wrapText="1"/>
    </xf>
    <xf numFmtId="177" fontId="23" fillId="0" borderId="2" xfId="0" applyNumberFormat="1" applyFont="1" applyFill="1" applyBorder="1" applyAlignment="1">
      <alignment horizontal="left" vertical="center" wrapText="1"/>
    </xf>
    <xf numFmtId="0" fontId="7" fillId="0" borderId="2" xfId="0" applyFont="1" applyFill="1" applyBorder="1" applyAlignment="1">
      <alignment horizontal="justify" vertical="center" wrapText="1"/>
    </xf>
    <xf numFmtId="49" fontId="7" fillId="0" borderId="2" xfId="0" applyNumberFormat="1" applyFont="1" applyFill="1" applyBorder="1" applyAlignment="1">
      <alignment horizontal="center" vertical="center" wrapText="1"/>
    </xf>
    <xf numFmtId="178" fontId="7" fillId="0" borderId="2" xfId="49" applyNumberFormat="1" applyFont="1" applyFill="1" applyBorder="1" applyAlignment="1">
      <alignment horizontal="center" vertical="center" wrapText="1"/>
    </xf>
    <xf numFmtId="0" fontId="7" fillId="0" borderId="2" xfId="49" applyFont="1" applyFill="1" applyBorder="1" applyAlignment="1">
      <alignment horizontal="center" vertical="center" wrapText="1"/>
    </xf>
    <xf numFmtId="0" fontId="7" fillId="0" borderId="2" xfId="50" applyFont="1" applyFill="1" applyBorder="1" applyAlignment="1" applyProtection="1">
      <alignment horizontal="center" vertical="center" wrapText="1"/>
    </xf>
    <xf numFmtId="177" fontId="10" fillId="0" borderId="2" xfId="0" applyNumberFormat="1" applyFont="1" applyFill="1" applyBorder="1" applyAlignment="1">
      <alignment horizontal="left" vertical="center" wrapText="1"/>
    </xf>
    <xf numFmtId="0" fontId="21" fillId="0" borderId="2" xfId="0" applyFont="1" applyFill="1" applyBorder="1" applyAlignment="1">
      <alignment horizontal="center" vertical="center"/>
    </xf>
    <xf numFmtId="176" fontId="21" fillId="0" borderId="2" xfId="0" applyNumberFormat="1" applyFont="1" applyFill="1" applyBorder="1" applyAlignment="1">
      <alignment horizontal="center" vertical="center"/>
    </xf>
    <xf numFmtId="0" fontId="12"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24" fillId="0" borderId="2" xfId="0" applyFont="1" applyFill="1" applyBorder="1" applyAlignment="1">
      <alignment horizontal="center" vertical="center" wrapText="1"/>
    </xf>
    <xf numFmtId="176" fontId="12" fillId="0" borderId="2" xfId="0" applyNumberFormat="1" applyFont="1" applyFill="1" applyBorder="1" applyAlignment="1">
      <alignment horizontal="center" vertical="center"/>
    </xf>
    <xf numFmtId="0" fontId="12" fillId="0" borderId="2" xfId="0" applyFont="1" applyFill="1" applyBorder="1" applyAlignment="1">
      <alignment vertical="center" wrapText="1"/>
    </xf>
    <xf numFmtId="0" fontId="12" fillId="0" borderId="2" xfId="0" applyNumberFormat="1"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0" fontId="12" fillId="0" borderId="2" xfId="0" applyFont="1" applyFill="1" applyBorder="1" applyAlignment="1">
      <alignment horizontal="justify" vertical="center" wrapText="1"/>
    </xf>
    <xf numFmtId="179" fontId="9" fillId="0" borderId="2"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 xfId="0" applyFont="1" applyFill="1" applyBorder="1" applyAlignment="1">
      <alignment vertical="center" wrapText="1"/>
    </xf>
    <xf numFmtId="177" fontId="9" fillId="0" borderId="0" xfId="0" applyNumberFormat="1" applyFont="1" applyFill="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9" xfId="50"/>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E43"/>
  <sheetViews>
    <sheetView tabSelected="1" zoomScale="85" zoomScaleNormal="85" workbookViewId="0">
      <pane ySplit="6" topLeftCell="A7" activePane="bottomLeft" state="frozen"/>
      <selection/>
      <selection pane="bottomLeft" activeCell="I9" sqref="I9"/>
    </sheetView>
  </sheetViews>
  <sheetFormatPr defaultColWidth="9.64166666666667" defaultRowHeight="14.25"/>
  <cols>
    <col min="1" max="1" width="6.625" style="59" customWidth="1"/>
    <col min="2" max="2" width="16.175" style="60" customWidth="1"/>
    <col min="3" max="3" width="12.2" style="61" customWidth="1"/>
    <col min="4" max="4" width="24.8416666666667" style="61" customWidth="1"/>
    <col min="5" max="5" width="11.875" style="60" customWidth="1"/>
    <col min="6" max="6" width="49.2666666666667" style="60" customWidth="1"/>
    <col min="7" max="7" width="12.625" style="60" customWidth="1"/>
    <col min="8" max="8" width="12.2" style="60" customWidth="1"/>
    <col min="9" max="9" width="15.5833333333333" style="60" customWidth="1"/>
    <col min="10" max="10" width="9.25833333333333" style="60" customWidth="1"/>
    <col min="11" max="11" width="10.1416666666667" style="60" customWidth="1"/>
    <col min="12" max="12" width="9.11666666666667" style="60" customWidth="1"/>
    <col min="13" max="13" width="19.2583333333333" style="60" customWidth="1"/>
    <col min="14" max="14" width="38.375" style="60" customWidth="1"/>
    <col min="15" max="15" width="46.0166666666667" style="60" customWidth="1"/>
    <col min="16" max="16" width="12.6416666666667" style="60" customWidth="1"/>
    <col min="17" max="17" width="8.23333333333333" style="60" customWidth="1"/>
    <col min="18" max="18" width="8.66666666666667" style="60" customWidth="1"/>
    <col min="19" max="19" width="32.875" style="62" customWidth="1"/>
    <col min="20" max="213" width="9" style="62"/>
    <col min="214" max="16384" width="9" style="63"/>
  </cols>
  <sheetData>
    <row r="1" s="52" customFormat="1" ht="27" customHeight="1" spans="1:8">
      <c r="A1" s="64" t="s">
        <v>0</v>
      </c>
      <c r="B1" s="64"/>
      <c r="H1" s="65"/>
    </row>
    <row r="2" s="52" customFormat="1" ht="27" spans="1:18">
      <c r="A2" s="66" t="s">
        <v>1</v>
      </c>
      <c r="B2" s="66"/>
      <c r="C2" s="66"/>
      <c r="D2" s="66"/>
      <c r="E2" s="66"/>
      <c r="F2" s="66"/>
      <c r="G2" s="66"/>
      <c r="H2" s="67"/>
      <c r="I2" s="66"/>
      <c r="J2" s="66"/>
      <c r="K2" s="66"/>
      <c r="L2" s="66"/>
      <c r="M2" s="66"/>
      <c r="N2" s="66"/>
      <c r="O2" s="66"/>
      <c r="P2" s="66"/>
      <c r="Q2" s="66"/>
      <c r="R2" s="66"/>
    </row>
    <row r="3" s="52" customFormat="1" ht="38" customHeight="1" spans="1:18">
      <c r="A3" s="1"/>
      <c r="B3" s="1"/>
      <c r="C3" s="1"/>
      <c r="D3" s="1"/>
      <c r="E3" s="1"/>
      <c r="F3" s="1"/>
      <c r="G3" s="1"/>
      <c r="H3" s="8"/>
      <c r="I3" s="1"/>
      <c r="J3" s="1"/>
      <c r="K3" s="1"/>
      <c r="L3" s="1"/>
      <c r="M3" s="1"/>
      <c r="N3" s="1"/>
      <c r="O3" s="1"/>
      <c r="P3" s="1" t="s">
        <v>2</v>
      </c>
      <c r="Q3" s="1"/>
      <c r="R3" s="1"/>
    </row>
    <row r="4" s="53" customFormat="1" ht="36" customHeight="1" spans="1:18">
      <c r="A4" s="14" t="s">
        <v>3</v>
      </c>
      <c r="B4" s="14" t="s">
        <v>4</v>
      </c>
      <c r="C4" s="14" t="s">
        <v>5</v>
      </c>
      <c r="D4" s="14" t="s">
        <v>6</v>
      </c>
      <c r="E4" s="14" t="s">
        <v>7</v>
      </c>
      <c r="F4" s="14" t="s">
        <v>8</v>
      </c>
      <c r="G4" s="14" t="s">
        <v>9</v>
      </c>
      <c r="H4" s="15" t="s">
        <v>10</v>
      </c>
      <c r="I4" s="14"/>
      <c r="J4" s="14"/>
      <c r="K4" s="14"/>
      <c r="L4" s="14"/>
      <c r="M4" s="14" t="s">
        <v>11</v>
      </c>
      <c r="N4" s="14" t="s">
        <v>12</v>
      </c>
      <c r="O4" s="14" t="s">
        <v>13</v>
      </c>
      <c r="P4" s="14" t="s">
        <v>14</v>
      </c>
      <c r="Q4" s="14" t="s">
        <v>15</v>
      </c>
      <c r="R4" s="14" t="s">
        <v>16</v>
      </c>
    </row>
    <row r="5" s="53" customFormat="1" ht="36" customHeight="1" spans="1:18">
      <c r="A5" s="14"/>
      <c r="B5" s="14"/>
      <c r="C5" s="14"/>
      <c r="D5" s="14"/>
      <c r="E5" s="14"/>
      <c r="F5" s="14"/>
      <c r="G5" s="14"/>
      <c r="H5" s="15" t="s">
        <v>17</v>
      </c>
      <c r="I5" s="14" t="s">
        <v>18</v>
      </c>
      <c r="J5" s="14" t="s">
        <v>19</v>
      </c>
      <c r="K5" s="14" t="s">
        <v>20</v>
      </c>
      <c r="L5" s="14" t="s">
        <v>21</v>
      </c>
      <c r="M5" s="14"/>
      <c r="N5" s="14"/>
      <c r="O5" s="14"/>
      <c r="P5" s="14"/>
      <c r="Q5" s="14"/>
      <c r="R5" s="14"/>
    </row>
    <row r="6" s="54" customFormat="1" ht="33" customHeight="1" spans="1:18">
      <c r="A6" s="68" t="s">
        <v>22</v>
      </c>
      <c r="B6" s="68"/>
      <c r="C6" s="68"/>
      <c r="D6" s="68"/>
      <c r="E6" s="68"/>
      <c r="F6" s="68"/>
      <c r="G6" s="68">
        <f t="shared" ref="G6:L6" si="0">G7+G32+G34+G42</f>
        <v>3884</v>
      </c>
      <c r="H6" s="68"/>
      <c r="I6" s="68">
        <f t="shared" si="0"/>
        <v>3705</v>
      </c>
      <c r="J6" s="68"/>
      <c r="K6" s="68"/>
      <c r="L6" s="68">
        <f t="shared" si="0"/>
        <v>179</v>
      </c>
      <c r="M6" s="68"/>
      <c r="N6" s="86"/>
      <c r="O6" s="30"/>
      <c r="P6" s="68"/>
      <c r="Q6" s="68"/>
      <c r="R6" s="68"/>
    </row>
    <row r="7" s="54" customFormat="1" ht="37" customHeight="1" spans="1:18">
      <c r="A7" s="68" t="s">
        <v>23</v>
      </c>
      <c r="B7" s="68"/>
      <c r="C7" s="68"/>
      <c r="D7" s="68"/>
      <c r="E7" s="68"/>
      <c r="F7" s="68"/>
      <c r="G7" s="69">
        <f>SUM(G8:G31)</f>
        <v>2627</v>
      </c>
      <c r="H7" s="69"/>
      <c r="I7" s="69">
        <f>SUM(I8:I31)</f>
        <v>2487</v>
      </c>
      <c r="J7" s="69"/>
      <c r="K7" s="69"/>
      <c r="L7" s="69">
        <f>SUM(L8:L31)</f>
        <v>140</v>
      </c>
      <c r="M7" s="68"/>
      <c r="N7" s="68"/>
      <c r="O7" s="68"/>
      <c r="P7" s="68"/>
      <c r="Q7" s="68"/>
      <c r="R7" s="68"/>
    </row>
    <row r="8" s="55" customFormat="1" ht="94" customHeight="1" spans="1:213">
      <c r="A8" s="30">
        <v>1</v>
      </c>
      <c r="B8" s="17" t="s">
        <v>24</v>
      </c>
      <c r="C8" s="23" t="s">
        <v>25</v>
      </c>
      <c r="D8" s="23" t="s">
        <v>26</v>
      </c>
      <c r="E8" s="23" t="s">
        <v>27</v>
      </c>
      <c r="F8" s="70" t="s">
        <v>28</v>
      </c>
      <c r="G8" s="18">
        <f t="shared" ref="G8:G28" si="1">H8+I8+J8+K8+L8</f>
        <v>130</v>
      </c>
      <c r="H8" s="71"/>
      <c r="I8" s="87">
        <v>130</v>
      </c>
      <c r="J8" s="71"/>
      <c r="K8" s="71"/>
      <c r="L8" s="71"/>
      <c r="M8" s="87" t="s">
        <v>29</v>
      </c>
      <c r="N8" s="71" t="s">
        <v>30</v>
      </c>
      <c r="O8" s="71" t="s">
        <v>31</v>
      </c>
      <c r="P8" s="17" t="s">
        <v>24</v>
      </c>
      <c r="Q8" s="71" t="s">
        <v>32</v>
      </c>
      <c r="R8" s="71"/>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c r="FH8" s="94"/>
      <c r="FI8" s="94"/>
      <c r="FJ8" s="94"/>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94"/>
      <c r="GZ8" s="94"/>
      <c r="HA8" s="94"/>
      <c r="HB8" s="94"/>
      <c r="HC8" s="94"/>
      <c r="HD8" s="94"/>
      <c r="HE8" s="94"/>
    </row>
    <row r="9" s="55" customFormat="1" ht="95" customHeight="1" spans="1:213">
      <c r="A9" s="30">
        <v>2</v>
      </c>
      <c r="B9" s="17" t="s">
        <v>24</v>
      </c>
      <c r="C9" s="23" t="s">
        <v>33</v>
      </c>
      <c r="D9" s="23" t="s">
        <v>34</v>
      </c>
      <c r="E9" s="23" t="s">
        <v>35</v>
      </c>
      <c r="F9" s="72" t="s">
        <v>36</v>
      </c>
      <c r="G9" s="18">
        <f t="shared" si="1"/>
        <v>100</v>
      </c>
      <c r="H9" s="71"/>
      <c r="I9" s="87">
        <v>100</v>
      </c>
      <c r="J9" s="71"/>
      <c r="K9" s="71"/>
      <c r="L9" s="71"/>
      <c r="M9" s="87" t="s">
        <v>29</v>
      </c>
      <c r="N9" s="88" t="s">
        <v>37</v>
      </c>
      <c r="O9" s="71" t="s">
        <v>38</v>
      </c>
      <c r="P9" s="17" t="s">
        <v>24</v>
      </c>
      <c r="Q9" s="71" t="s">
        <v>32</v>
      </c>
      <c r="R9" s="71"/>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94"/>
      <c r="FD9" s="94"/>
      <c r="FE9" s="94"/>
      <c r="FF9" s="94"/>
      <c r="FG9" s="94"/>
      <c r="FH9" s="94"/>
      <c r="FI9" s="94"/>
      <c r="FJ9" s="94"/>
      <c r="FK9" s="94"/>
      <c r="FL9" s="94"/>
      <c r="FM9" s="94"/>
      <c r="FN9" s="94"/>
      <c r="FO9" s="94"/>
      <c r="FP9" s="94"/>
      <c r="FQ9" s="94"/>
      <c r="FR9" s="94"/>
      <c r="FS9" s="94"/>
      <c r="FT9" s="94"/>
      <c r="FU9" s="94"/>
      <c r="FV9" s="94"/>
      <c r="FW9" s="94"/>
      <c r="FX9" s="94"/>
      <c r="FY9" s="94"/>
      <c r="FZ9" s="94"/>
      <c r="GA9" s="94"/>
      <c r="GB9" s="94"/>
      <c r="GC9" s="94"/>
      <c r="GD9" s="94"/>
      <c r="GE9" s="94"/>
      <c r="GF9" s="94"/>
      <c r="GG9" s="94"/>
      <c r="GH9" s="94"/>
      <c r="GI9" s="94"/>
      <c r="GJ9" s="94"/>
      <c r="GK9" s="94"/>
      <c r="GL9" s="94"/>
      <c r="GM9" s="94"/>
      <c r="GN9" s="94"/>
      <c r="GO9" s="94"/>
      <c r="GP9" s="94"/>
      <c r="GQ9" s="94"/>
      <c r="GR9" s="94"/>
      <c r="GS9" s="94"/>
      <c r="GT9" s="94"/>
      <c r="GU9" s="94"/>
      <c r="GV9" s="94"/>
      <c r="GW9" s="94"/>
      <c r="GX9" s="94"/>
      <c r="GY9" s="94"/>
      <c r="GZ9" s="94"/>
      <c r="HA9" s="94"/>
      <c r="HB9" s="94"/>
      <c r="HC9" s="94"/>
      <c r="HD9" s="94"/>
      <c r="HE9" s="94"/>
    </row>
    <row r="10" s="55" customFormat="1" ht="139" customHeight="1" spans="1:213">
      <c r="A10" s="30">
        <v>3</v>
      </c>
      <c r="B10" s="17" t="s">
        <v>39</v>
      </c>
      <c r="C10" s="18" t="s">
        <v>40</v>
      </c>
      <c r="D10" s="18" t="s">
        <v>41</v>
      </c>
      <c r="E10" s="18" t="s">
        <v>42</v>
      </c>
      <c r="F10" s="18" t="s">
        <v>43</v>
      </c>
      <c r="G10" s="18">
        <f t="shared" si="1"/>
        <v>80</v>
      </c>
      <c r="H10" s="18"/>
      <c r="I10" s="18">
        <v>80</v>
      </c>
      <c r="J10" s="18"/>
      <c r="K10" s="18"/>
      <c r="L10" s="18"/>
      <c r="M10" s="30" t="s">
        <v>44</v>
      </c>
      <c r="N10" s="18" t="s">
        <v>45</v>
      </c>
      <c r="O10" s="18" t="s">
        <v>46</v>
      </c>
      <c r="P10" s="18" t="s">
        <v>39</v>
      </c>
      <c r="Q10" s="18" t="s">
        <v>47</v>
      </c>
      <c r="R10" s="71"/>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94"/>
      <c r="FK10" s="94"/>
      <c r="FL10" s="94"/>
      <c r="FM10" s="94"/>
      <c r="FN10" s="94"/>
      <c r="FO10" s="94"/>
      <c r="FP10" s="94"/>
      <c r="FQ10" s="94"/>
      <c r="FR10" s="94"/>
      <c r="FS10" s="94"/>
      <c r="FT10" s="94"/>
      <c r="FU10" s="94"/>
      <c r="FV10" s="94"/>
      <c r="FW10" s="94"/>
      <c r="FX10" s="94"/>
      <c r="FY10" s="94"/>
      <c r="FZ10" s="94"/>
      <c r="GA10" s="94"/>
      <c r="GB10" s="94"/>
      <c r="GC10" s="94"/>
      <c r="GD10" s="94"/>
      <c r="GE10" s="94"/>
      <c r="GF10" s="94"/>
      <c r="GG10" s="94"/>
      <c r="GH10" s="94"/>
      <c r="GI10" s="94"/>
      <c r="GJ10" s="94"/>
      <c r="GK10" s="94"/>
      <c r="GL10" s="94"/>
      <c r="GM10" s="94"/>
      <c r="GN10" s="94"/>
      <c r="GO10" s="94"/>
      <c r="GP10" s="94"/>
      <c r="GQ10" s="94"/>
      <c r="GR10" s="94"/>
      <c r="GS10" s="94"/>
      <c r="GT10" s="94"/>
      <c r="GU10" s="94"/>
      <c r="GV10" s="94"/>
      <c r="GW10" s="94"/>
      <c r="GX10" s="94"/>
      <c r="GY10" s="94"/>
      <c r="GZ10" s="94"/>
      <c r="HA10" s="94"/>
      <c r="HB10" s="94"/>
      <c r="HC10" s="94"/>
      <c r="HD10" s="94"/>
      <c r="HE10" s="94"/>
    </row>
    <row r="11" s="55" customFormat="1" ht="157" customHeight="1" spans="1:213">
      <c r="A11" s="30">
        <v>4</v>
      </c>
      <c r="B11" s="17" t="s">
        <v>39</v>
      </c>
      <c r="C11" s="18" t="s">
        <v>48</v>
      </c>
      <c r="D11" s="18" t="s">
        <v>49</v>
      </c>
      <c r="E11" s="18" t="s">
        <v>42</v>
      </c>
      <c r="F11" s="18" t="s">
        <v>50</v>
      </c>
      <c r="G11" s="18">
        <f t="shared" si="1"/>
        <v>100</v>
      </c>
      <c r="H11" s="18"/>
      <c r="I11" s="18">
        <v>100</v>
      </c>
      <c r="J11" s="18"/>
      <c r="K11" s="18"/>
      <c r="L11" s="18"/>
      <c r="M11" s="30" t="s">
        <v>44</v>
      </c>
      <c r="N11" s="89" t="s">
        <v>51</v>
      </c>
      <c r="O11" s="18" t="s">
        <v>52</v>
      </c>
      <c r="P11" s="18" t="s">
        <v>39</v>
      </c>
      <c r="Q11" s="18" t="s">
        <v>47</v>
      </c>
      <c r="R11" s="71"/>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94"/>
      <c r="FB11" s="94"/>
      <c r="FC11" s="94"/>
      <c r="FD11" s="94"/>
      <c r="FE11" s="94"/>
      <c r="FF11" s="94"/>
      <c r="FG11" s="94"/>
      <c r="FH11" s="94"/>
      <c r="FI11" s="94"/>
      <c r="FJ11" s="94"/>
      <c r="FK11" s="94"/>
      <c r="FL11" s="94"/>
      <c r="FM11" s="94"/>
      <c r="FN11" s="94"/>
      <c r="FO11" s="94"/>
      <c r="FP11" s="94"/>
      <c r="FQ11" s="94"/>
      <c r="FR11" s="94"/>
      <c r="FS11" s="94"/>
      <c r="FT11" s="94"/>
      <c r="FU11" s="94"/>
      <c r="FV11" s="94"/>
      <c r="FW11" s="94"/>
      <c r="FX11" s="94"/>
      <c r="FY11" s="94"/>
      <c r="FZ11" s="94"/>
      <c r="GA11" s="94"/>
      <c r="GB11" s="94"/>
      <c r="GC11" s="94"/>
      <c r="GD11" s="94"/>
      <c r="GE11" s="94"/>
      <c r="GF11" s="94"/>
      <c r="GG11" s="94"/>
      <c r="GH11" s="94"/>
      <c r="GI11" s="94"/>
      <c r="GJ11" s="94"/>
      <c r="GK11" s="94"/>
      <c r="GL11" s="94"/>
      <c r="GM11" s="94"/>
      <c r="GN11" s="94"/>
      <c r="GO11" s="94"/>
      <c r="GP11" s="94"/>
      <c r="GQ11" s="94"/>
      <c r="GR11" s="94"/>
      <c r="GS11" s="94"/>
      <c r="GT11" s="94"/>
      <c r="GU11" s="94"/>
      <c r="GV11" s="94"/>
      <c r="GW11" s="94"/>
      <c r="GX11" s="94"/>
      <c r="GY11" s="94"/>
      <c r="GZ11" s="94"/>
      <c r="HA11" s="94"/>
      <c r="HB11" s="94"/>
      <c r="HC11" s="94"/>
      <c r="HD11" s="94"/>
      <c r="HE11" s="94"/>
    </row>
    <row r="12" s="55" customFormat="1" ht="112" customHeight="1" spans="1:213">
      <c r="A12" s="30">
        <v>5</v>
      </c>
      <c r="B12" s="17" t="s">
        <v>53</v>
      </c>
      <c r="C12" s="18" t="s">
        <v>54</v>
      </c>
      <c r="D12" s="18" t="s">
        <v>55</v>
      </c>
      <c r="E12" s="18" t="s">
        <v>42</v>
      </c>
      <c r="F12" s="70" t="s">
        <v>56</v>
      </c>
      <c r="G12" s="30">
        <f t="shared" si="1"/>
        <v>50</v>
      </c>
      <c r="H12" s="71"/>
      <c r="I12" s="30">
        <v>50</v>
      </c>
      <c r="J12" s="71"/>
      <c r="K12" s="71"/>
      <c r="L12" s="71"/>
      <c r="M12" s="30" t="s">
        <v>44</v>
      </c>
      <c r="N12" s="70" t="s">
        <v>57</v>
      </c>
      <c r="O12" s="70" t="s">
        <v>58</v>
      </c>
      <c r="P12" s="17" t="s">
        <v>53</v>
      </c>
      <c r="Q12" s="71" t="s">
        <v>59</v>
      </c>
      <c r="R12" s="71"/>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4"/>
      <c r="FB12" s="94"/>
      <c r="FC12" s="94"/>
      <c r="FD12" s="94"/>
      <c r="FE12" s="94"/>
      <c r="FF12" s="94"/>
      <c r="FG12" s="94"/>
      <c r="FH12" s="94"/>
      <c r="FI12" s="94"/>
      <c r="FJ12" s="94"/>
      <c r="FK12" s="94"/>
      <c r="FL12" s="94"/>
      <c r="FM12" s="94"/>
      <c r="FN12" s="94"/>
      <c r="FO12" s="94"/>
      <c r="FP12" s="94"/>
      <c r="FQ12" s="94"/>
      <c r="FR12" s="94"/>
      <c r="FS12" s="94"/>
      <c r="FT12" s="94"/>
      <c r="FU12" s="94"/>
      <c r="FV12" s="94"/>
      <c r="FW12" s="94"/>
      <c r="FX12" s="94"/>
      <c r="FY12" s="94"/>
      <c r="FZ12" s="94"/>
      <c r="GA12" s="94"/>
      <c r="GB12" s="94"/>
      <c r="GC12" s="94"/>
      <c r="GD12" s="94"/>
      <c r="GE12" s="94"/>
      <c r="GF12" s="94"/>
      <c r="GG12" s="94"/>
      <c r="GH12" s="94"/>
      <c r="GI12" s="94"/>
      <c r="GJ12" s="94"/>
      <c r="GK12" s="94"/>
      <c r="GL12" s="94"/>
      <c r="GM12" s="94"/>
      <c r="GN12" s="94"/>
      <c r="GO12" s="94"/>
      <c r="GP12" s="94"/>
      <c r="GQ12" s="94"/>
      <c r="GR12" s="94"/>
      <c r="GS12" s="94"/>
      <c r="GT12" s="94"/>
      <c r="GU12" s="94"/>
      <c r="GV12" s="94"/>
      <c r="GW12" s="94"/>
      <c r="GX12" s="94"/>
      <c r="GY12" s="94"/>
      <c r="GZ12" s="94"/>
      <c r="HA12" s="94"/>
      <c r="HB12" s="94"/>
      <c r="HC12" s="94"/>
      <c r="HD12" s="94"/>
      <c r="HE12" s="94"/>
    </row>
    <row r="13" s="55" customFormat="1" ht="114" customHeight="1" spans="1:213">
      <c r="A13" s="30">
        <v>6</v>
      </c>
      <c r="B13" s="17" t="s">
        <v>53</v>
      </c>
      <c r="C13" s="18" t="s">
        <v>60</v>
      </c>
      <c r="D13" s="18" t="s">
        <v>61</v>
      </c>
      <c r="E13" s="18" t="s">
        <v>62</v>
      </c>
      <c r="F13" s="70" t="s">
        <v>63</v>
      </c>
      <c r="G13" s="30">
        <f t="shared" si="1"/>
        <v>100</v>
      </c>
      <c r="H13" s="71"/>
      <c r="I13" s="30">
        <v>100</v>
      </c>
      <c r="J13" s="71"/>
      <c r="K13" s="71"/>
      <c r="L13" s="71"/>
      <c r="M13" s="30" t="s">
        <v>44</v>
      </c>
      <c r="N13" s="70" t="s">
        <v>64</v>
      </c>
      <c r="O13" s="70" t="s">
        <v>65</v>
      </c>
      <c r="P13" s="17" t="s">
        <v>53</v>
      </c>
      <c r="Q13" s="71" t="s">
        <v>59</v>
      </c>
      <c r="R13" s="71" t="s">
        <v>66</v>
      </c>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94"/>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c r="GK13" s="94"/>
      <c r="GL13" s="94"/>
      <c r="GM13" s="94"/>
      <c r="GN13" s="94"/>
      <c r="GO13" s="94"/>
      <c r="GP13" s="94"/>
      <c r="GQ13" s="94"/>
      <c r="GR13" s="94"/>
      <c r="GS13" s="94"/>
      <c r="GT13" s="94"/>
      <c r="GU13" s="94"/>
      <c r="GV13" s="94"/>
      <c r="GW13" s="94"/>
      <c r="GX13" s="94"/>
      <c r="GY13" s="94"/>
      <c r="GZ13" s="94"/>
      <c r="HA13" s="94"/>
      <c r="HB13" s="94"/>
      <c r="HC13" s="94"/>
      <c r="HD13" s="94"/>
      <c r="HE13" s="94"/>
    </row>
    <row r="14" s="56" customFormat="1" ht="97" customHeight="1" spans="1:18">
      <c r="A14" s="30">
        <v>7</v>
      </c>
      <c r="B14" s="18" t="s">
        <v>67</v>
      </c>
      <c r="C14" s="18" t="s">
        <v>68</v>
      </c>
      <c r="D14" s="18" t="s">
        <v>69</v>
      </c>
      <c r="E14" s="18" t="s">
        <v>35</v>
      </c>
      <c r="F14" s="73" t="s">
        <v>70</v>
      </c>
      <c r="G14" s="30">
        <f t="shared" si="1"/>
        <v>220</v>
      </c>
      <c r="H14" s="19"/>
      <c r="I14" s="18">
        <v>220</v>
      </c>
      <c r="J14" s="18"/>
      <c r="K14" s="18"/>
      <c r="L14" s="18"/>
      <c r="M14" s="30" t="s">
        <v>44</v>
      </c>
      <c r="N14" s="90" t="s">
        <v>71</v>
      </c>
      <c r="O14" s="90" t="s">
        <v>72</v>
      </c>
      <c r="P14" s="18" t="s">
        <v>67</v>
      </c>
      <c r="Q14" s="30" t="s">
        <v>73</v>
      </c>
      <c r="R14" s="30"/>
    </row>
    <row r="15" s="55" customFormat="1" ht="67" customHeight="1" spans="1:213">
      <c r="A15" s="30">
        <v>8</v>
      </c>
      <c r="B15" s="17" t="s">
        <v>74</v>
      </c>
      <c r="C15" s="30" t="s">
        <v>75</v>
      </c>
      <c r="D15" s="30" t="s">
        <v>76</v>
      </c>
      <c r="E15" s="30" t="s">
        <v>77</v>
      </c>
      <c r="F15" s="70" t="s">
        <v>78</v>
      </c>
      <c r="G15" s="30">
        <f t="shared" si="1"/>
        <v>50</v>
      </c>
      <c r="H15" s="71"/>
      <c r="I15" s="30">
        <v>50</v>
      </c>
      <c r="J15" s="71"/>
      <c r="K15" s="71"/>
      <c r="L15" s="71"/>
      <c r="M15" s="30" t="s">
        <v>44</v>
      </c>
      <c r="N15" s="71" t="s">
        <v>79</v>
      </c>
      <c r="O15" s="71" t="s">
        <v>80</v>
      </c>
      <c r="P15" s="17" t="s">
        <v>74</v>
      </c>
      <c r="Q15" s="71" t="s">
        <v>81</v>
      </c>
      <c r="R15" s="71"/>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row>
    <row r="16" s="55" customFormat="1" ht="97" customHeight="1" spans="1:213">
      <c r="A16" s="30">
        <v>9</v>
      </c>
      <c r="B16" s="17" t="s">
        <v>74</v>
      </c>
      <c r="C16" s="30" t="s">
        <v>82</v>
      </c>
      <c r="D16" s="30" t="s">
        <v>83</v>
      </c>
      <c r="E16" s="18" t="s">
        <v>42</v>
      </c>
      <c r="F16" s="70" t="s">
        <v>84</v>
      </c>
      <c r="G16" s="30">
        <f t="shared" si="1"/>
        <v>80</v>
      </c>
      <c r="H16" s="71"/>
      <c r="I16" s="30">
        <v>80</v>
      </c>
      <c r="J16" s="71"/>
      <c r="K16" s="71"/>
      <c r="L16" s="71"/>
      <c r="M16" s="30" t="s">
        <v>44</v>
      </c>
      <c r="N16" s="71" t="s">
        <v>85</v>
      </c>
      <c r="O16" s="71" t="s">
        <v>86</v>
      </c>
      <c r="P16" s="17" t="s">
        <v>74</v>
      </c>
      <c r="Q16" s="71" t="s">
        <v>81</v>
      </c>
      <c r="R16" s="71" t="s">
        <v>66</v>
      </c>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94"/>
      <c r="HB16" s="94"/>
      <c r="HC16" s="94"/>
      <c r="HD16" s="94"/>
      <c r="HE16" s="94"/>
    </row>
    <row r="17" s="56" customFormat="1" ht="79" customHeight="1" spans="1:18">
      <c r="A17" s="30">
        <v>10</v>
      </c>
      <c r="B17" s="74" t="s">
        <v>87</v>
      </c>
      <c r="C17" s="18" t="s">
        <v>88</v>
      </c>
      <c r="D17" s="23" t="s">
        <v>89</v>
      </c>
      <c r="E17" s="18" t="s">
        <v>35</v>
      </c>
      <c r="F17" s="70" t="s">
        <v>90</v>
      </c>
      <c r="G17" s="30">
        <f t="shared" si="1"/>
        <v>80</v>
      </c>
      <c r="H17" s="23"/>
      <c r="I17" s="23">
        <v>80</v>
      </c>
      <c r="J17" s="23"/>
      <c r="K17" s="23"/>
      <c r="L17" s="23"/>
      <c r="M17" s="30" t="s">
        <v>44</v>
      </c>
      <c r="N17" s="71" t="s">
        <v>91</v>
      </c>
      <c r="O17" s="71" t="s">
        <v>92</v>
      </c>
      <c r="P17" s="74" t="s">
        <v>87</v>
      </c>
      <c r="Q17" s="81" t="s">
        <v>93</v>
      </c>
      <c r="R17" s="18"/>
    </row>
    <row r="18" s="55" customFormat="1" ht="66" customHeight="1" spans="1:213">
      <c r="A18" s="30">
        <v>11</v>
      </c>
      <c r="B18" s="74" t="s">
        <v>87</v>
      </c>
      <c r="C18" s="75" t="s">
        <v>94</v>
      </c>
      <c r="D18" s="75" t="s">
        <v>95</v>
      </c>
      <c r="E18" s="18" t="s">
        <v>42</v>
      </c>
      <c r="F18" s="70" t="s">
        <v>96</v>
      </c>
      <c r="G18" s="30">
        <f t="shared" si="1"/>
        <v>190</v>
      </c>
      <c r="H18" s="71"/>
      <c r="I18" s="23">
        <v>50</v>
      </c>
      <c r="J18" s="71"/>
      <c r="K18" s="71"/>
      <c r="L18" s="91">
        <v>140</v>
      </c>
      <c r="M18" s="30" t="s">
        <v>44</v>
      </c>
      <c r="N18" s="71" t="s">
        <v>97</v>
      </c>
      <c r="O18" s="71" t="s">
        <v>98</v>
      </c>
      <c r="P18" s="74" t="s">
        <v>87</v>
      </c>
      <c r="Q18" s="81" t="s">
        <v>93</v>
      </c>
      <c r="R18" s="71"/>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c r="FY18" s="94"/>
      <c r="FZ18" s="94"/>
      <c r="GA18" s="94"/>
      <c r="GB18" s="94"/>
      <c r="GC18" s="94"/>
      <c r="GD18" s="94"/>
      <c r="GE18" s="94"/>
      <c r="GF18" s="94"/>
      <c r="GG18" s="94"/>
      <c r="GH18" s="94"/>
      <c r="GI18" s="94"/>
      <c r="GJ18" s="94"/>
      <c r="GK18" s="94"/>
      <c r="GL18" s="94"/>
      <c r="GM18" s="94"/>
      <c r="GN18" s="94"/>
      <c r="GO18" s="94"/>
      <c r="GP18" s="94"/>
      <c r="GQ18" s="94"/>
      <c r="GR18" s="94"/>
      <c r="GS18" s="94"/>
      <c r="GT18" s="94"/>
      <c r="GU18" s="94"/>
      <c r="GV18" s="94"/>
      <c r="GW18" s="94"/>
      <c r="GX18" s="94"/>
      <c r="GY18" s="94"/>
      <c r="GZ18" s="94"/>
      <c r="HA18" s="94"/>
      <c r="HB18" s="94"/>
      <c r="HC18" s="94"/>
      <c r="HD18" s="94"/>
      <c r="HE18" s="94"/>
    </row>
    <row r="19" s="55" customFormat="1" ht="82" customHeight="1" spans="1:213">
      <c r="A19" s="30">
        <v>12</v>
      </c>
      <c r="B19" s="74" t="s">
        <v>87</v>
      </c>
      <c r="C19" s="18" t="s">
        <v>99</v>
      </c>
      <c r="D19" s="18" t="s">
        <v>100</v>
      </c>
      <c r="E19" s="18" t="s">
        <v>35</v>
      </c>
      <c r="F19" s="70" t="s">
        <v>101</v>
      </c>
      <c r="G19" s="30">
        <f t="shared" si="1"/>
        <v>100</v>
      </c>
      <c r="H19" s="71"/>
      <c r="I19" s="23">
        <v>100</v>
      </c>
      <c r="J19" s="71"/>
      <c r="K19" s="71"/>
      <c r="L19" s="71"/>
      <c r="M19" s="30" t="s">
        <v>44</v>
      </c>
      <c r="N19" s="71" t="s">
        <v>102</v>
      </c>
      <c r="O19" s="71" t="s">
        <v>103</v>
      </c>
      <c r="P19" s="74" t="s">
        <v>87</v>
      </c>
      <c r="Q19" s="81" t="s">
        <v>93</v>
      </c>
      <c r="R19" s="71"/>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94"/>
      <c r="FE19" s="94"/>
      <c r="FF19" s="94"/>
      <c r="FG19" s="94"/>
      <c r="FH19" s="94"/>
      <c r="FI19" s="94"/>
      <c r="FJ19" s="94"/>
      <c r="FK19" s="94"/>
      <c r="FL19" s="94"/>
      <c r="FM19" s="94"/>
      <c r="FN19" s="94"/>
      <c r="FO19" s="94"/>
      <c r="FP19" s="94"/>
      <c r="FQ19" s="94"/>
      <c r="FR19" s="94"/>
      <c r="FS19" s="94"/>
      <c r="FT19" s="94"/>
      <c r="FU19" s="94"/>
      <c r="FV19" s="94"/>
      <c r="FW19" s="94"/>
      <c r="FX19" s="94"/>
      <c r="FY19" s="94"/>
      <c r="FZ19" s="94"/>
      <c r="GA19" s="94"/>
      <c r="GB19" s="94"/>
      <c r="GC19" s="94"/>
      <c r="GD19" s="94"/>
      <c r="GE19" s="94"/>
      <c r="GF19" s="94"/>
      <c r="GG19" s="94"/>
      <c r="GH19" s="94"/>
      <c r="GI19" s="94"/>
      <c r="GJ19" s="94"/>
      <c r="GK19" s="94"/>
      <c r="GL19" s="94"/>
      <c r="GM19" s="94"/>
      <c r="GN19" s="94"/>
      <c r="GO19" s="94"/>
      <c r="GP19" s="94"/>
      <c r="GQ19" s="94"/>
      <c r="GR19" s="94"/>
      <c r="GS19" s="94"/>
      <c r="GT19" s="94"/>
      <c r="GU19" s="94"/>
      <c r="GV19" s="94"/>
      <c r="GW19" s="94"/>
      <c r="GX19" s="94"/>
      <c r="GY19" s="94"/>
      <c r="GZ19" s="94"/>
      <c r="HA19" s="94"/>
      <c r="HB19" s="94"/>
      <c r="HC19" s="94"/>
      <c r="HD19" s="94"/>
      <c r="HE19" s="94"/>
    </row>
    <row r="20" s="55" customFormat="1" ht="98" customHeight="1" spans="1:213">
      <c r="A20" s="30">
        <v>13</v>
      </c>
      <c r="B20" s="17" t="s">
        <v>104</v>
      </c>
      <c r="C20" s="76" t="s">
        <v>105</v>
      </c>
      <c r="D20" s="76" t="s">
        <v>106</v>
      </c>
      <c r="E20" s="18" t="s">
        <v>35</v>
      </c>
      <c r="F20" s="76" t="s">
        <v>107</v>
      </c>
      <c r="G20" s="30">
        <f t="shared" si="1"/>
        <v>50</v>
      </c>
      <c r="H20" s="71"/>
      <c r="I20" s="30">
        <v>50</v>
      </c>
      <c r="J20" s="71"/>
      <c r="K20" s="71"/>
      <c r="L20" s="71"/>
      <c r="M20" s="30" t="s">
        <v>44</v>
      </c>
      <c r="N20" s="82" t="s">
        <v>108</v>
      </c>
      <c r="O20" s="83" t="s">
        <v>109</v>
      </c>
      <c r="P20" s="77" t="s">
        <v>104</v>
      </c>
      <c r="Q20" s="18" t="s">
        <v>110</v>
      </c>
      <c r="R20" s="71"/>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c r="FY20" s="94"/>
      <c r="FZ20" s="94"/>
      <c r="GA20" s="94"/>
      <c r="GB20" s="94"/>
      <c r="GC20" s="94"/>
      <c r="GD20" s="94"/>
      <c r="GE20" s="94"/>
      <c r="GF20" s="94"/>
      <c r="GG20" s="94"/>
      <c r="GH20" s="94"/>
      <c r="GI20" s="94"/>
      <c r="GJ20" s="94"/>
      <c r="GK20" s="94"/>
      <c r="GL20" s="94"/>
      <c r="GM20" s="94"/>
      <c r="GN20" s="94"/>
      <c r="GO20" s="94"/>
      <c r="GP20" s="94"/>
      <c r="GQ20" s="94"/>
      <c r="GR20" s="94"/>
      <c r="GS20" s="94"/>
      <c r="GT20" s="94"/>
      <c r="GU20" s="94"/>
      <c r="GV20" s="94"/>
      <c r="GW20" s="94"/>
      <c r="GX20" s="94"/>
      <c r="GY20" s="94"/>
      <c r="GZ20" s="94"/>
      <c r="HA20" s="94"/>
      <c r="HB20" s="94"/>
      <c r="HC20" s="94"/>
      <c r="HD20" s="94"/>
      <c r="HE20" s="94"/>
    </row>
    <row r="21" s="55" customFormat="1" ht="155" customHeight="1" spans="1:213">
      <c r="A21" s="30">
        <v>14</v>
      </c>
      <c r="B21" s="17" t="s">
        <v>104</v>
      </c>
      <c r="C21" s="76" t="s">
        <v>105</v>
      </c>
      <c r="D21" s="24" t="s">
        <v>111</v>
      </c>
      <c r="E21" s="18" t="s">
        <v>42</v>
      </c>
      <c r="F21" s="76" t="s">
        <v>112</v>
      </c>
      <c r="G21" s="30">
        <f t="shared" si="1"/>
        <v>100</v>
      </c>
      <c r="H21" s="71"/>
      <c r="I21" s="30">
        <v>100</v>
      </c>
      <c r="J21" s="71"/>
      <c r="K21" s="71"/>
      <c r="L21" s="71"/>
      <c r="M21" s="30" t="s">
        <v>44</v>
      </c>
      <c r="N21" s="82" t="s">
        <v>113</v>
      </c>
      <c r="O21" s="83" t="s">
        <v>114</v>
      </c>
      <c r="P21" s="77" t="s">
        <v>104</v>
      </c>
      <c r="Q21" s="18" t="s">
        <v>110</v>
      </c>
      <c r="R21" s="71"/>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94"/>
      <c r="DX21" s="94"/>
      <c r="DY21" s="94"/>
      <c r="DZ21" s="94"/>
      <c r="EA21" s="94"/>
      <c r="EB21" s="94"/>
      <c r="EC21" s="94"/>
      <c r="ED21" s="94"/>
      <c r="EE21" s="94"/>
      <c r="EF21" s="94"/>
      <c r="EG21" s="94"/>
      <c r="EH21" s="94"/>
      <c r="EI21" s="94"/>
      <c r="EJ21" s="94"/>
      <c r="EK21" s="94"/>
      <c r="EL21" s="94"/>
      <c r="EM21" s="94"/>
      <c r="EN21" s="94"/>
      <c r="EO21" s="94"/>
      <c r="EP21" s="94"/>
      <c r="EQ21" s="94"/>
      <c r="ER21" s="94"/>
      <c r="ES21" s="94"/>
      <c r="ET21" s="94"/>
      <c r="EU21" s="94"/>
      <c r="EV21" s="94"/>
      <c r="EW21" s="94"/>
      <c r="EX21" s="94"/>
      <c r="EY21" s="94"/>
      <c r="EZ21" s="94"/>
      <c r="FA21" s="94"/>
      <c r="FB21" s="94"/>
      <c r="FC21" s="94"/>
      <c r="FD21" s="94"/>
      <c r="FE21" s="94"/>
      <c r="FF21" s="94"/>
      <c r="FG21" s="94"/>
      <c r="FH21" s="94"/>
      <c r="FI21" s="94"/>
      <c r="FJ21" s="94"/>
      <c r="FK21" s="94"/>
      <c r="FL21" s="94"/>
      <c r="FM21" s="94"/>
      <c r="FN21" s="94"/>
      <c r="FO21" s="94"/>
      <c r="FP21" s="94"/>
      <c r="FQ21" s="94"/>
      <c r="FR21" s="94"/>
      <c r="FS21" s="94"/>
      <c r="FT21" s="94"/>
      <c r="FU21" s="94"/>
      <c r="FV21" s="94"/>
      <c r="FW21" s="94"/>
      <c r="FX21" s="94"/>
      <c r="FY21" s="94"/>
      <c r="FZ21" s="94"/>
      <c r="GA21" s="94"/>
      <c r="GB21" s="94"/>
      <c r="GC21" s="94"/>
      <c r="GD21" s="94"/>
      <c r="GE21" s="94"/>
      <c r="GF21" s="94"/>
      <c r="GG21" s="94"/>
      <c r="GH21" s="94"/>
      <c r="GI21" s="94"/>
      <c r="GJ21" s="94"/>
      <c r="GK21" s="94"/>
      <c r="GL21" s="94"/>
      <c r="GM21" s="94"/>
      <c r="GN21" s="94"/>
      <c r="GO21" s="94"/>
      <c r="GP21" s="94"/>
      <c r="GQ21" s="94"/>
      <c r="GR21" s="94"/>
      <c r="GS21" s="94"/>
      <c r="GT21" s="94"/>
      <c r="GU21" s="94"/>
      <c r="GV21" s="94"/>
      <c r="GW21" s="94"/>
      <c r="GX21" s="94"/>
      <c r="GY21" s="94"/>
      <c r="GZ21" s="94"/>
      <c r="HA21" s="94"/>
      <c r="HB21" s="94"/>
      <c r="HC21" s="94"/>
      <c r="HD21" s="94"/>
      <c r="HE21" s="94"/>
    </row>
    <row r="22" s="55" customFormat="1" ht="87" customHeight="1" spans="1:213">
      <c r="A22" s="30">
        <v>15</v>
      </c>
      <c r="B22" s="77" t="s">
        <v>115</v>
      </c>
      <c r="C22" s="76" t="s">
        <v>116</v>
      </c>
      <c r="D22" s="75" t="s">
        <v>117</v>
      </c>
      <c r="E22" s="18" t="s">
        <v>42</v>
      </c>
      <c r="F22" s="76" t="s">
        <v>118</v>
      </c>
      <c r="G22" s="30">
        <f t="shared" si="1"/>
        <v>100</v>
      </c>
      <c r="H22" s="71"/>
      <c r="I22" s="30">
        <v>100</v>
      </c>
      <c r="J22" s="71"/>
      <c r="K22" s="71"/>
      <c r="L22" s="71"/>
      <c r="M22" s="30" t="s">
        <v>44</v>
      </c>
      <c r="N22" s="18" t="s">
        <v>119</v>
      </c>
      <c r="O22" s="18" t="s">
        <v>120</v>
      </c>
      <c r="P22" s="77" t="s">
        <v>115</v>
      </c>
      <c r="Q22" s="18" t="s">
        <v>121</v>
      </c>
      <c r="R22" s="71"/>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c r="DZ22" s="94"/>
      <c r="EA22" s="94"/>
      <c r="EB22" s="94"/>
      <c r="EC22" s="94"/>
      <c r="ED22" s="94"/>
      <c r="EE22" s="94"/>
      <c r="EF22" s="94"/>
      <c r="EG22" s="94"/>
      <c r="EH22" s="94"/>
      <c r="EI22" s="94"/>
      <c r="EJ22" s="94"/>
      <c r="EK22" s="94"/>
      <c r="EL22" s="94"/>
      <c r="EM22" s="94"/>
      <c r="EN22" s="94"/>
      <c r="EO22" s="94"/>
      <c r="EP22" s="94"/>
      <c r="EQ22" s="94"/>
      <c r="ER22" s="94"/>
      <c r="ES22" s="94"/>
      <c r="ET22" s="94"/>
      <c r="EU22" s="94"/>
      <c r="EV22" s="94"/>
      <c r="EW22" s="94"/>
      <c r="EX22" s="94"/>
      <c r="EY22" s="94"/>
      <c r="EZ22" s="94"/>
      <c r="FA22" s="94"/>
      <c r="FB22" s="94"/>
      <c r="FC22" s="94"/>
      <c r="FD22" s="94"/>
      <c r="FE22" s="94"/>
      <c r="FF22" s="94"/>
      <c r="FG22" s="94"/>
      <c r="FH22" s="94"/>
      <c r="FI22" s="94"/>
      <c r="FJ22" s="94"/>
      <c r="FK22" s="94"/>
      <c r="FL22" s="94"/>
      <c r="FM22" s="94"/>
      <c r="FN22" s="94"/>
      <c r="FO22" s="94"/>
      <c r="FP22" s="94"/>
      <c r="FQ22" s="94"/>
      <c r="FR22" s="94"/>
      <c r="FS22" s="94"/>
      <c r="FT22" s="94"/>
      <c r="FU22" s="94"/>
      <c r="FV22" s="94"/>
      <c r="FW22" s="94"/>
      <c r="FX22" s="94"/>
      <c r="FY22" s="94"/>
      <c r="FZ22" s="94"/>
      <c r="GA22" s="94"/>
      <c r="GB22" s="94"/>
      <c r="GC22" s="94"/>
      <c r="GD22" s="94"/>
      <c r="GE22" s="94"/>
      <c r="GF22" s="94"/>
      <c r="GG22" s="94"/>
      <c r="GH22" s="94"/>
      <c r="GI22" s="94"/>
      <c r="GJ22" s="94"/>
      <c r="GK22" s="94"/>
      <c r="GL22" s="94"/>
      <c r="GM22" s="94"/>
      <c r="GN22" s="94"/>
      <c r="GO22" s="94"/>
      <c r="GP22" s="94"/>
      <c r="GQ22" s="94"/>
      <c r="GR22" s="94"/>
      <c r="GS22" s="94"/>
      <c r="GT22" s="94"/>
      <c r="GU22" s="94"/>
      <c r="GV22" s="94"/>
      <c r="GW22" s="94"/>
      <c r="GX22" s="94"/>
      <c r="GY22" s="94"/>
      <c r="GZ22" s="94"/>
      <c r="HA22" s="94"/>
      <c r="HB22" s="94"/>
      <c r="HC22" s="94"/>
      <c r="HD22" s="94"/>
      <c r="HE22" s="94"/>
    </row>
    <row r="23" s="55" customFormat="1" ht="63" customHeight="1" spans="1:213">
      <c r="A23" s="30">
        <v>16</v>
      </c>
      <c r="B23" s="17" t="s">
        <v>122</v>
      </c>
      <c r="C23" s="18" t="s">
        <v>123</v>
      </c>
      <c r="D23" s="18" t="s">
        <v>124</v>
      </c>
      <c r="E23" s="18" t="s">
        <v>35</v>
      </c>
      <c r="F23" s="71" t="s">
        <v>125</v>
      </c>
      <c r="G23" s="23">
        <f t="shared" si="1"/>
        <v>100</v>
      </c>
      <c r="H23" s="23"/>
      <c r="I23" s="23">
        <v>100</v>
      </c>
      <c r="J23" s="71"/>
      <c r="K23" s="71"/>
      <c r="L23" s="71"/>
      <c r="M23" s="30" t="s">
        <v>44</v>
      </c>
      <c r="N23" s="71" t="s">
        <v>126</v>
      </c>
      <c r="O23" s="71" t="s">
        <v>127</v>
      </c>
      <c r="P23" s="17" t="s">
        <v>122</v>
      </c>
      <c r="Q23" s="30" t="s">
        <v>128</v>
      </c>
      <c r="R23" s="71"/>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c r="ER23" s="94"/>
      <c r="ES23" s="94"/>
      <c r="ET23" s="94"/>
      <c r="EU23" s="94"/>
      <c r="EV23" s="94"/>
      <c r="EW23" s="94"/>
      <c r="EX23" s="94"/>
      <c r="EY23" s="94"/>
      <c r="EZ23" s="94"/>
      <c r="FA23" s="94"/>
      <c r="FB23" s="94"/>
      <c r="FC23" s="94"/>
      <c r="FD23" s="94"/>
      <c r="FE23" s="94"/>
      <c r="FF23" s="94"/>
      <c r="FG23" s="94"/>
      <c r="FH23" s="94"/>
      <c r="FI23" s="94"/>
      <c r="FJ23" s="94"/>
      <c r="FK23" s="94"/>
      <c r="FL23" s="94"/>
      <c r="FM23" s="94"/>
      <c r="FN23" s="94"/>
      <c r="FO23" s="94"/>
      <c r="FP23" s="94"/>
      <c r="FQ23" s="94"/>
      <c r="FR23" s="94"/>
      <c r="FS23" s="94"/>
      <c r="FT23" s="94"/>
      <c r="FU23" s="94"/>
      <c r="FV23" s="94"/>
      <c r="FW23" s="94"/>
      <c r="FX23" s="94"/>
      <c r="FY23" s="94"/>
      <c r="FZ23" s="94"/>
      <c r="GA23" s="94"/>
      <c r="GB23" s="94"/>
      <c r="GC23" s="94"/>
      <c r="GD23" s="94"/>
      <c r="GE23" s="94"/>
      <c r="GF23" s="94"/>
      <c r="GG23" s="94"/>
      <c r="GH23" s="94"/>
      <c r="GI23" s="94"/>
      <c r="GJ23" s="94"/>
      <c r="GK23" s="94"/>
      <c r="GL23" s="94"/>
      <c r="GM23" s="94"/>
      <c r="GN23" s="94"/>
      <c r="GO23" s="94"/>
      <c r="GP23" s="94"/>
      <c r="GQ23" s="94"/>
      <c r="GR23" s="94"/>
      <c r="GS23" s="94"/>
      <c r="GT23" s="94"/>
      <c r="GU23" s="94"/>
      <c r="GV23" s="94"/>
      <c r="GW23" s="94"/>
      <c r="GX23" s="94"/>
      <c r="GY23" s="94"/>
      <c r="GZ23" s="94"/>
      <c r="HA23" s="94"/>
      <c r="HB23" s="94"/>
      <c r="HC23" s="94"/>
      <c r="HD23" s="94"/>
      <c r="HE23" s="94"/>
    </row>
    <row r="24" s="55" customFormat="1" ht="91" customHeight="1" spans="1:213">
      <c r="A24" s="30">
        <v>17</v>
      </c>
      <c r="B24" s="17" t="s">
        <v>122</v>
      </c>
      <c r="C24" s="18" t="s">
        <v>129</v>
      </c>
      <c r="D24" s="18" t="s">
        <v>130</v>
      </c>
      <c r="E24" s="18" t="s">
        <v>35</v>
      </c>
      <c r="F24" s="71" t="s">
        <v>131</v>
      </c>
      <c r="G24" s="23">
        <f t="shared" si="1"/>
        <v>87</v>
      </c>
      <c r="H24" s="23"/>
      <c r="I24" s="23">
        <v>87</v>
      </c>
      <c r="J24" s="71"/>
      <c r="K24" s="71"/>
      <c r="L24" s="71"/>
      <c r="M24" s="30" t="s">
        <v>44</v>
      </c>
      <c r="N24" s="71" t="s">
        <v>132</v>
      </c>
      <c r="O24" s="71" t="s">
        <v>133</v>
      </c>
      <c r="P24" s="17" t="s">
        <v>122</v>
      </c>
      <c r="Q24" s="30" t="s">
        <v>128</v>
      </c>
      <c r="R24" s="71"/>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W24" s="94"/>
      <c r="EX24" s="94"/>
      <c r="EY24" s="94"/>
      <c r="EZ24" s="94"/>
      <c r="FA24" s="94"/>
      <c r="FB24" s="94"/>
      <c r="FC24" s="94"/>
      <c r="FD24" s="94"/>
      <c r="FE24" s="94"/>
      <c r="FF24" s="94"/>
      <c r="FG24" s="94"/>
      <c r="FH24" s="94"/>
      <c r="FI24" s="94"/>
      <c r="FJ24" s="94"/>
      <c r="FK24" s="94"/>
      <c r="FL24" s="94"/>
      <c r="FM24" s="94"/>
      <c r="FN24" s="94"/>
      <c r="FO24" s="94"/>
      <c r="FP24" s="94"/>
      <c r="FQ24" s="94"/>
      <c r="FR24" s="94"/>
      <c r="FS24" s="94"/>
      <c r="FT24" s="94"/>
      <c r="FU24" s="94"/>
      <c r="FV24" s="94"/>
      <c r="FW24" s="94"/>
      <c r="FX24" s="94"/>
      <c r="FY24" s="94"/>
      <c r="FZ24" s="94"/>
      <c r="GA24" s="94"/>
      <c r="GB24" s="94"/>
      <c r="GC24" s="94"/>
      <c r="GD24" s="94"/>
      <c r="GE24" s="94"/>
      <c r="GF24" s="94"/>
      <c r="GG24" s="94"/>
      <c r="GH24" s="94"/>
      <c r="GI24" s="94"/>
      <c r="GJ24" s="94"/>
      <c r="GK24" s="94"/>
      <c r="GL24" s="94"/>
      <c r="GM24" s="94"/>
      <c r="GN24" s="94"/>
      <c r="GO24" s="94"/>
      <c r="GP24" s="94"/>
      <c r="GQ24" s="94"/>
      <c r="GR24" s="94"/>
      <c r="GS24" s="94"/>
      <c r="GT24" s="94"/>
      <c r="GU24" s="94"/>
      <c r="GV24" s="94"/>
      <c r="GW24" s="94"/>
      <c r="GX24" s="94"/>
      <c r="GY24" s="94"/>
      <c r="GZ24" s="94"/>
      <c r="HA24" s="94"/>
      <c r="HB24" s="94"/>
      <c r="HC24" s="94"/>
      <c r="HD24" s="94"/>
      <c r="HE24" s="94"/>
    </row>
    <row r="25" s="57" customFormat="1" ht="73" customHeight="1" spans="1:18">
      <c r="A25" s="30">
        <v>18</v>
      </c>
      <c r="B25" s="17" t="s">
        <v>122</v>
      </c>
      <c r="C25" s="18" t="s">
        <v>134</v>
      </c>
      <c r="D25" s="18" t="s">
        <v>135</v>
      </c>
      <c r="E25" s="18" t="s">
        <v>35</v>
      </c>
      <c r="F25" s="71" t="s">
        <v>136</v>
      </c>
      <c r="G25" s="23">
        <f t="shared" si="1"/>
        <v>100</v>
      </c>
      <c r="H25" s="23"/>
      <c r="I25" s="23">
        <v>100</v>
      </c>
      <c r="J25" s="23"/>
      <c r="K25" s="23"/>
      <c r="L25" s="23"/>
      <c r="M25" s="30" t="s">
        <v>44</v>
      </c>
      <c r="N25" s="71" t="s">
        <v>137</v>
      </c>
      <c r="O25" s="71" t="s">
        <v>138</v>
      </c>
      <c r="P25" s="17" t="s">
        <v>122</v>
      </c>
      <c r="Q25" s="30" t="s">
        <v>128</v>
      </c>
      <c r="R25" s="30" t="s">
        <v>66</v>
      </c>
    </row>
    <row r="26" s="57" customFormat="1" ht="82" customHeight="1" spans="1:18">
      <c r="A26" s="30">
        <v>19</v>
      </c>
      <c r="B26" s="74" t="s">
        <v>139</v>
      </c>
      <c r="C26" s="18" t="s">
        <v>140</v>
      </c>
      <c r="D26" s="18" t="s">
        <v>141</v>
      </c>
      <c r="E26" s="30" t="s">
        <v>35</v>
      </c>
      <c r="F26" s="76" t="s">
        <v>142</v>
      </c>
      <c r="G26" s="18">
        <f t="shared" si="1"/>
        <v>120</v>
      </c>
      <c r="H26" s="18"/>
      <c r="I26" s="18">
        <v>120</v>
      </c>
      <c r="J26" s="87"/>
      <c r="K26" s="87"/>
      <c r="L26" s="87"/>
      <c r="M26" s="30" t="s">
        <v>44</v>
      </c>
      <c r="N26" s="92" t="s">
        <v>143</v>
      </c>
      <c r="O26" s="18" t="s">
        <v>144</v>
      </c>
      <c r="P26" s="74" t="s">
        <v>139</v>
      </c>
      <c r="Q26" s="81" t="s">
        <v>145</v>
      </c>
      <c r="R26" s="30"/>
    </row>
    <row r="27" s="55" customFormat="1" ht="118" customHeight="1" spans="1:213">
      <c r="A27" s="30">
        <v>20</v>
      </c>
      <c r="B27" s="74" t="s">
        <v>146</v>
      </c>
      <c r="C27" s="18" t="s">
        <v>147</v>
      </c>
      <c r="D27" s="18" t="s">
        <v>148</v>
      </c>
      <c r="E27" s="18" t="s">
        <v>35</v>
      </c>
      <c r="F27" s="70" t="s">
        <v>149</v>
      </c>
      <c r="G27" s="30">
        <f t="shared" si="1"/>
        <v>230</v>
      </c>
      <c r="H27" s="71"/>
      <c r="I27" s="30">
        <v>230</v>
      </c>
      <c r="J27" s="71"/>
      <c r="K27" s="71"/>
      <c r="L27" s="71"/>
      <c r="M27" s="30" t="s">
        <v>44</v>
      </c>
      <c r="N27" s="71" t="s">
        <v>150</v>
      </c>
      <c r="O27" s="71" t="s">
        <v>151</v>
      </c>
      <c r="P27" s="74" t="s">
        <v>146</v>
      </c>
      <c r="Q27" s="71" t="s">
        <v>152</v>
      </c>
      <c r="R27" s="71"/>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c r="DU27" s="94"/>
      <c r="DV27" s="94"/>
      <c r="DW27" s="94"/>
      <c r="DX27" s="94"/>
      <c r="DY27" s="94"/>
      <c r="DZ27" s="94"/>
      <c r="EA27" s="94"/>
      <c r="EB27" s="94"/>
      <c r="EC27" s="94"/>
      <c r="ED27" s="94"/>
      <c r="EE27" s="94"/>
      <c r="EF27" s="94"/>
      <c r="EG27" s="94"/>
      <c r="EH27" s="94"/>
      <c r="EI27" s="94"/>
      <c r="EJ27" s="94"/>
      <c r="EK27" s="94"/>
      <c r="EL27" s="94"/>
      <c r="EM27" s="94"/>
      <c r="EN27" s="94"/>
      <c r="EO27" s="94"/>
      <c r="EP27" s="94"/>
      <c r="EQ27" s="94"/>
      <c r="ER27" s="94"/>
      <c r="ES27" s="94"/>
      <c r="ET27" s="94"/>
      <c r="EU27" s="94"/>
      <c r="EV27" s="94"/>
      <c r="EW27" s="94"/>
      <c r="EX27" s="94"/>
      <c r="EY27" s="94"/>
      <c r="EZ27" s="94"/>
      <c r="FA27" s="94"/>
      <c r="FB27" s="94"/>
      <c r="FC27" s="94"/>
      <c r="FD27" s="94"/>
      <c r="FE27" s="94"/>
      <c r="FF27" s="94"/>
      <c r="FG27" s="94"/>
      <c r="FH27" s="94"/>
      <c r="FI27" s="94"/>
      <c r="FJ27" s="94"/>
      <c r="FK27" s="94"/>
      <c r="FL27" s="94"/>
      <c r="FM27" s="94"/>
      <c r="FN27" s="94"/>
      <c r="FO27" s="94"/>
      <c r="FP27" s="94"/>
      <c r="FQ27" s="94"/>
      <c r="FR27" s="94"/>
      <c r="FS27" s="94"/>
      <c r="FT27" s="94"/>
      <c r="FU27" s="94"/>
      <c r="FV27" s="94"/>
      <c r="FW27" s="94"/>
      <c r="FX27" s="94"/>
      <c r="FY27" s="94"/>
      <c r="FZ27" s="94"/>
      <c r="GA27" s="94"/>
      <c r="GB27" s="94"/>
      <c r="GC27" s="94"/>
      <c r="GD27" s="94"/>
      <c r="GE27" s="94"/>
      <c r="GF27" s="94"/>
      <c r="GG27" s="94"/>
      <c r="GH27" s="94"/>
      <c r="GI27" s="94"/>
      <c r="GJ27" s="94"/>
      <c r="GK27" s="94"/>
      <c r="GL27" s="94"/>
      <c r="GM27" s="94"/>
      <c r="GN27" s="94"/>
      <c r="GO27" s="94"/>
      <c r="GP27" s="94"/>
      <c r="GQ27" s="94"/>
      <c r="GR27" s="94"/>
      <c r="GS27" s="94"/>
      <c r="GT27" s="94"/>
      <c r="GU27" s="94"/>
      <c r="GV27" s="94"/>
      <c r="GW27" s="94"/>
      <c r="GX27" s="94"/>
      <c r="GY27" s="94"/>
      <c r="GZ27" s="94"/>
      <c r="HA27" s="94"/>
      <c r="HB27" s="94"/>
      <c r="HC27" s="94"/>
      <c r="HD27" s="94"/>
      <c r="HE27" s="94"/>
    </row>
    <row r="28" s="57" customFormat="1" ht="138" customHeight="1" spans="1:18">
      <c r="A28" s="30">
        <v>21</v>
      </c>
      <c r="B28" s="18" t="s">
        <v>153</v>
      </c>
      <c r="C28" s="23" t="s">
        <v>154</v>
      </c>
      <c r="D28" s="23" t="s">
        <v>155</v>
      </c>
      <c r="E28" s="23" t="s">
        <v>35</v>
      </c>
      <c r="F28" s="23" t="s">
        <v>156</v>
      </c>
      <c r="G28" s="23">
        <v>200</v>
      </c>
      <c r="H28" s="23"/>
      <c r="I28" s="23">
        <v>200</v>
      </c>
      <c r="J28" s="23"/>
      <c r="K28" s="23"/>
      <c r="L28" s="23"/>
      <c r="M28" s="23" t="s">
        <v>157</v>
      </c>
      <c r="N28" s="23" t="s">
        <v>158</v>
      </c>
      <c r="O28" s="23" t="s">
        <v>159</v>
      </c>
      <c r="P28" s="23" t="s">
        <v>160</v>
      </c>
      <c r="Q28" s="23" t="s">
        <v>161</v>
      </c>
      <c r="R28" s="30" t="s">
        <v>66</v>
      </c>
    </row>
    <row r="29" s="55" customFormat="1" ht="138" customHeight="1" spans="1:213">
      <c r="A29" s="30">
        <v>22</v>
      </c>
      <c r="B29" s="18" t="s">
        <v>162</v>
      </c>
      <c r="C29" s="18" t="s">
        <v>163</v>
      </c>
      <c r="D29" s="18" t="s">
        <v>164</v>
      </c>
      <c r="E29" s="18" t="s">
        <v>35</v>
      </c>
      <c r="F29" s="70" t="s">
        <v>165</v>
      </c>
      <c r="G29" s="30">
        <v>80</v>
      </c>
      <c r="H29" s="71"/>
      <c r="I29" s="30">
        <v>80</v>
      </c>
      <c r="J29" s="71"/>
      <c r="K29" s="71"/>
      <c r="L29" s="71"/>
      <c r="M29" s="30" t="s">
        <v>44</v>
      </c>
      <c r="N29" s="71" t="s">
        <v>166</v>
      </c>
      <c r="O29" s="71" t="s">
        <v>167</v>
      </c>
      <c r="P29" s="18" t="s">
        <v>162</v>
      </c>
      <c r="Q29" s="71" t="s">
        <v>168</v>
      </c>
      <c r="R29" s="71"/>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c r="EO29" s="94"/>
      <c r="EP29" s="94"/>
      <c r="EQ29" s="94"/>
      <c r="ER29" s="94"/>
      <c r="ES29" s="94"/>
      <c r="ET29" s="94"/>
      <c r="EU29" s="94"/>
      <c r="EV29" s="94"/>
      <c r="EW29" s="94"/>
      <c r="EX29" s="94"/>
      <c r="EY29" s="94"/>
      <c r="EZ29" s="94"/>
      <c r="FA29" s="94"/>
      <c r="FB29" s="94"/>
      <c r="FC29" s="94"/>
      <c r="FD29" s="94"/>
      <c r="FE29" s="94"/>
      <c r="FF29" s="94"/>
      <c r="FG29" s="94"/>
      <c r="FH29" s="94"/>
      <c r="FI29" s="94"/>
      <c r="FJ29" s="94"/>
      <c r="FK29" s="94"/>
      <c r="FL29" s="94"/>
      <c r="FM29" s="94"/>
      <c r="FN29" s="94"/>
      <c r="FO29" s="94"/>
      <c r="FP29" s="94"/>
      <c r="FQ29" s="94"/>
      <c r="FR29" s="94"/>
      <c r="FS29" s="94"/>
      <c r="FT29" s="94"/>
      <c r="FU29" s="94"/>
      <c r="FV29" s="94"/>
      <c r="FW29" s="94"/>
      <c r="FX29" s="94"/>
      <c r="FY29" s="94"/>
      <c r="FZ29" s="94"/>
      <c r="GA29" s="94"/>
      <c r="GB29" s="94"/>
      <c r="GC29" s="94"/>
      <c r="GD29" s="94"/>
      <c r="GE29" s="94"/>
      <c r="GF29" s="94"/>
      <c r="GG29" s="94"/>
      <c r="GH29" s="94"/>
      <c r="GI29" s="94"/>
      <c r="GJ29" s="94"/>
      <c r="GK29" s="94"/>
      <c r="GL29" s="94"/>
      <c r="GM29" s="94"/>
      <c r="GN29" s="94"/>
      <c r="GO29" s="94"/>
      <c r="GP29" s="94"/>
      <c r="GQ29" s="94"/>
      <c r="GR29" s="94"/>
      <c r="GS29" s="94"/>
      <c r="GT29" s="94"/>
      <c r="GU29" s="94"/>
      <c r="GV29" s="94"/>
      <c r="GW29" s="94"/>
      <c r="GX29" s="94"/>
      <c r="GY29" s="94"/>
      <c r="GZ29" s="94"/>
      <c r="HA29" s="94"/>
      <c r="HB29" s="94"/>
      <c r="HC29" s="94"/>
      <c r="HD29" s="94"/>
      <c r="HE29" s="94"/>
    </row>
    <row r="30" s="55" customFormat="1" ht="58" customHeight="1" spans="1:213">
      <c r="A30" s="30">
        <v>23</v>
      </c>
      <c r="B30" s="18" t="s">
        <v>169</v>
      </c>
      <c r="C30" s="18" t="s">
        <v>170</v>
      </c>
      <c r="D30" s="18" t="s">
        <v>171</v>
      </c>
      <c r="E30" s="18" t="s">
        <v>42</v>
      </c>
      <c r="F30" s="70" t="s">
        <v>172</v>
      </c>
      <c r="G30" s="30">
        <f>H30+I30+J30+K30+L30</f>
        <v>100</v>
      </c>
      <c r="H30" s="71"/>
      <c r="I30" s="87">
        <v>100</v>
      </c>
      <c r="J30" s="71"/>
      <c r="K30" s="71"/>
      <c r="L30" s="71"/>
      <c r="M30" s="30" t="s">
        <v>44</v>
      </c>
      <c r="N30" s="71" t="s">
        <v>173</v>
      </c>
      <c r="O30" s="93" t="s">
        <v>174</v>
      </c>
      <c r="P30" s="18" t="s">
        <v>169</v>
      </c>
      <c r="Q30" s="71" t="s">
        <v>175</v>
      </c>
      <c r="R30" s="71" t="s">
        <v>66</v>
      </c>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c r="EO30" s="94"/>
      <c r="EP30" s="94"/>
      <c r="EQ30" s="94"/>
      <c r="ER30" s="94"/>
      <c r="ES30" s="94"/>
      <c r="ET30" s="94"/>
      <c r="EU30" s="94"/>
      <c r="EV30" s="94"/>
      <c r="EW30" s="94"/>
      <c r="EX30" s="94"/>
      <c r="EY30" s="94"/>
      <c r="EZ30" s="94"/>
      <c r="FA30" s="94"/>
      <c r="FB30" s="94"/>
      <c r="FC30" s="94"/>
      <c r="FD30" s="94"/>
      <c r="FE30" s="94"/>
      <c r="FF30" s="94"/>
      <c r="FG30" s="94"/>
      <c r="FH30" s="94"/>
      <c r="FI30" s="94"/>
      <c r="FJ30" s="94"/>
      <c r="FK30" s="94"/>
      <c r="FL30" s="94"/>
      <c r="FM30" s="94"/>
      <c r="FN30" s="94"/>
      <c r="FO30" s="94"/>
      <c r="FP30" s="94"/>
      <c r="FQ30" s="94"/>
      <c r="FR30" s="94"/>
      <c r="FS30" s="94"/>
      <c r="FT30" s="94"/>
      <c r="FU30" s="94"/>
      <c r="FV30" s="94"/>
      <c r="FW30" s="94"/>
      <c r="FX30" s="94"/>
      <c r="FY30" s="94"/>
      <c r="FZ30" s="94"/>
      <c r="GA30" s="94"/>
      <c r="GB30" s="94"/>
      <c r="GC30" s="94"/>
      <c r="GD30" s="94"/>
      <c r="GE30" s="94"/>
      <c r="GF30" s="94"/>
      <c r="GG30" s="94"/>
      <c r="GH30" s="94"/>
      <c r="GI30" s="94"/>
      <c r="GJ30" s="94"/>
      <c r="GK30" s="94"/>
      <c r="GL30" s="94"/>
      <c r="GM30" s="94"/>
      <c r="GN30" s="94"/>
      <c r="GO30" s="94"/>
      <c r="GP30" s="94"/>
      <c r="GQ30" s="94"/>
      <c r="GR30" s="94"/>
      <c r="GS30" s="94"/>
      <c r="GT30" s="94"/>
      <c r="GU30" s="94"/>
      <c r="GV30" s="94"/>
      <c r="GW30" s="94"/>
      <c r="GX30" s="94"/>
      <c r="GY30" s="94"/>
      <c r="GZ30" s="94"/>
      <c r="HA30" s="94"/>
      <c r="HB30" s="94"/>
      <c r="HC30" s="94"/>
      <c r="HD30" s="94"/>
      <c r="HE30" s="94"/>
    </row>
    <row r="31" s="55" customFormat="1" ht="82" customHeight="1" spans="1:213">
      <c r="A31" s="30">
        <v>24</v>
      </c>
      <c r="B31" s="18" t="s">
        <v>169</v>
      </c>
      <c r="C31" s="30" t="s">
        <v>176</v>
      </c>
      <c r="D31" s="18" t="s">
        <v>177</v>
      </c>
      <c r="E31" s="18" t="s">
        <v>42</v>
      </c>
      <c r="F31" s="78" t="s">
        <v>178</v>
      </c>
      <c r="G31" s="30">
        <f>H31+I31+J31+K31+L31</f>
        <v>80</v>
      </c>
      <c r="H31" s="71"/>
      <c r="I31" s="30">
        <v>80</v>
      </c>
      <c r="J31" s="71"/>
      <c r="K31" s="71"/>
      <c r="L31" s="71"/>
      <c r="M31" s="30" t="s">
        <v>44</v>
      </c>
      <c r="N31" s="71" t="s">
        <v>179</v>
      </c>
      <c r="O31" s="93" t="s">
        <v>180</v>
      </c>
      <c r="P31" s="18" t="s">
        <v>169</v>
      </c>
      <c r="Q31" s="71" t="s">
        <v>175</v>
      </c>
      <c r="R31" s="71"/>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W31" s="94"/>
      <c r="EX31" s="94"/>
      <c r="EY31" s="94"/>
      <c r="EZ31" s="94"/>
      <c r="FA31" s="94"/>
      <c r="FB31" s="94"/>
      <c r="FC31" s="94"/>
      <c r="FD31" s="94"/>
      <c r="FE31" s="94"/>
      <c r="FF31" s="94"/>
      <c r="FG31" s="94"/>
      <c r="FH31" s="94"/>
      <c r="FI31" s="94"/>
      <c r="FJ31" s="94"/>
      <c r="FK31" s="94"/>
      <c r="FL31" s="94"/>
      <c r="FM31" s="94"/>
      <c r="FN31" s="94"/>
      <c r="FO31" s="94"/>
      <c r="FP31" s="94"/>
      <c r="FQ31" s="94"/>
      <c r="FR31" s="94"/>
      <c r="FS31" s="94"/>
      <c r="FT31" s="94"/>
      <c r="FU31" s="94"/>
      <c r="FV31" s="94"/>
      <c r="FW31" s="94"/>
      <c r="FX31" s="94"/>
      <c r="FY31" s="94"/>
      <c r="FZ31" s="94"/>
      <c r="GA31" s="94"/>
      <c r="GB31" s="94"/>
      <c r="GC31" s="94"/>
      <c r="GD31" s="94"/>
      <c r="GE31" s="94"/>
      <c r="GF31" s="94"/>
      <c r="GG31" s="94"/>
      <c r="GH31" s="94"/>
      <c r="GI31" s="94"/>
      <c r="GJ31" s="94"/>
      <c r="GK31" s="94"/>
      <c r="GL31" s="94"/>
      <c r="GM31" s="94"/>
      <c r="GN31" s="94"/>
      <c r="GO31" s="94"/>
      <c r="GP31" s="94"/>
      <c r="GQ31" s="94"/>
      <c r="GR31" s="94"/>
      <c r="GS31" s="94"/>
      <c r="GT31" s="94"/>
      <c r="GU31" s="94"/>
      <c r="GV31" s="94"/>
      <c r="GW31" s="94"/>
      <c r="GX31" s="94"/>
      <c r="GY31" s="94"/>
      <c r="GZ31" s="94"/>
      <c r="HA31" s="94"/>
      <c r="HB31" s="94"/>
      <c r="HC31" s="94"/>
      <c r="HD31" s="94"/>
      <c r="HE31" s="94"/>
    </row>
    <row r="32" s="54" customFormat="1" ht="22" customHeight="1" spans="1:18">
      <c r="A32" s="68" t="s">
        <v>181</v>
      </c>
      <c r="B32" s="68"/>
      <c r="C32" s="68"/>
      <c r="D32" s="68"/>
      <c r="E32" s="68"/>
      <c r="F32" s="18"/>
      <c r="G32" s="68">
        <f>H32+I32+J32+K32+L32</f>
        <v>200</v>
      </c>
      <c r="H32" s="69"/>
      <c r="I32" s="68">
        <f>I33</f>
        <v>200</v>
      </c>
      <c r="J32" s="68"/>
      <c r="K32" s="68"/>
      <c r="L32" s="68"/>
      <c r="M32" s="68"/>
      <c r="N32" s="68"/>
      <c r="O32" s="68"/>
      <c r="P32" s="68"/>
      <c r="Q32" s="68"/>
      <c r="R32" s="68"/>
    </row>
    <row r="33" s="58" customFormat="1" ht="72" customHeight="1" spans="1:18">
      <c r="A33" s="30">
        <v>1</v>
      </c>
      <c r="B33" s="77" t="s">
        <v>182</v>
      </c>
      <c r="C33" s="18" t="s">
        <v>183</v>
      </c>
      <c r="D33" s="17" t="s">
        <v>184</v>
      </c>
      <c r="E33" s="18" t="s">
        <v>185</v>
      </c>
      <c r="F33" s="17" t="s">
        <v>186</v>
      </c>
      <c r="G33" s="30">
        <f>H33+I33+J33+K33+L33</f>
        <v>200</v>
      </c>
      <c r="H33" s="19"/>
      <c r="I33" s="30">
        <v>200</v>
      </c>
      <c r="J33" s="30"/>
      <c r="K33" s="30"/>
      <c r="L33" s="30"/>
      <c r="M33" s="30" t="s">
        <v>44</v>
      </c>
      <c r="N33" s="18" t="s">
        <v>187</v>
      </c>
      <c r="O33" s="81" t="s">
        <v>188</v>
      </c>
      <c r="P33" s="18" t="s">
        <v>182</v>
      </c>
      <c r="Q33" s="30" t="s">
        <v>189</v>
      </c>
      <c r="R33" s="30"/>
    </row>
    <row r="34" s="54" customFormat="1" ht="38" customHeight="1" spans="1:18">
      <c r="A34" s="79" t="s">
        <v>190</v>
      </c>
      <c r="B34" s="79"/>
      <c r="C34" s="79"/>
      <c r="D34" s="79"/>
      <c r="E34" s="79"/>
      <c r="F34" s="79"/>
      <c r="G34" s="80">
        <f t="shared" ref="G34:L34" si="2">SUM(G35:G41)</f>
        <v>947</v>
      </c>
      <c r="H34" s="80"/>
      <c r="I34" s="80">
        <f t="shared" si="2"/>
        <v>908</v>
      </c>
      <c r="J34" s="80"/>
      <c r="K34" s="80"/>
      <c r="L34" s="80">
        <f t="shared" si="2"/>
        <v>39</v>
      </c>
      <c r="M34" s="79"/>
      <c r="N34" s="18"/>
      <c r="O34" s="18"/>
      <c r="P34" s="79"/>
      <c r="Q34" s="79"/>
      <c r="R34" s="79"/>
    </row>
    <row r="35" s="58" customFormat="1" ht="61" customHeight="1" spans="1:18">
      <c r="A35" s="81">
        <v>1</v>
      </c>
      <c r="B35" s="18" t="s">
        <v>87</v>
      </c>
      <c r="C35" s="18" t="s">
        <v>191</v>
      </c>
      <c r="D35" s="18" t="s">
        <v>192</v>
      </c>
      <c r="E35" s="30" t="s">
        <v>193</v>
      </c>
      <c r="F35" s="18" t="s">
        <v>194</v>
      </c>
      <c r="G35" s="30">
        <f t="shared" ref="G35:G43" si="3">H35+I35+J35+K35+L35</f>
        <v>79</v>
      </c>
      <c r="H35" s="19"/>
      <c r="I35" s="30">
        <v>40</v>
      </c>
      <c r="J35" s="81"/>
      <c r="K35" s="81"/>
      <c r="L35" s="81">
        <v>39</v>
      </c>
      <c r="M35" s="30" t="s">
        <v>44</v>
      </c>
      <c r="N35" s="82" t="s">
        <v>195</v>
      </c>
      <c r="O35" s="81" t="s">
        <v>188</v>
      </c>
      <c r="P35" s="18" t="s">
        <v>87</v>
      </c>
      <c r="Q35" s="81" t="s">
        <v>93</v>
      </c>
      <c r="R35" s="81"/>
    </row>
    <row r="36" s="58" customFormat="1" ht="63" customHeight="1" spans="1:18">
      <c r="A36" s="81">
        <v>2</v>
      </c>
      <c r="B36" s="18" t="s">
        <v>87</v>
      </c>
      <c r="C36" s="18" t="s">
        <v>196</v>
      </c>
      <c r="D36" s="18" t="s">
        <v>197</v>
      </c>
      <c r="E36" s="18" t="s">
        <v>198</v>
      </c>
      <c r="F36" s="18" t="s">
        <v>199</v>
      </c>
      <c r="G36" s="18">
        <f t="shared" si="3"/>
        <v>20</v>
      </c>
      <c r="H36" s="18"/>
      <c r="I36" s="30">
        <v>20</v>
      </c>
      <c r="J36" s="81"/>
      <c r="K36" s="81"/>
      <c r="L36" s="81"/>
      <c r="M36" s="30" t="s">
        <v>44</v>
      </c>
      <c r="N36" s="82" t="s">
        <v>200</v>
      </c>
      <c r="O36" s="81" t="s">
        <v>188</v>
      </c>
      <c r="P36" s="18" t="s">
        <v>87</v>
      </c>
      <c r="Q36" s="81" t="s">
        <v>93</v>
      </c>
      <c r="R36" s="81"/>
    </row>
    <row r="37" s="58" customFormat="1" ht="134" customHeight="1" spans="1:18">
      <c r="A37" s="81">
        <v>3</v>
      </c>
      <c r="B37" s="18" t="s">
        <v>139</v>
      </c>
      <c r="C37" s="82" t="s">
        <v>201</v>
      </c>
      <c r="D37" s="18" t="s">
        <v>202</v>
      </c>
      <c r="E37" s="30" t="s">
        <v>193</v>
      </c>
      <c r="F37" s="83" t="s">
        <v>203</v>
      </c>
      <c r="G37" s="18">
        <f t="shared" si="3"/>
        <v>93</v>
      </c>
      <c r="H37" s="18"/>
      <c r="I37" s="30">
        <v>93</v>
      </c>
      <c r="J37" s="81"/>
      <c r="K37" s="81"/>
      <c r="L37" s="81"/>
      <c r="M37" s="30" t="s">
        <v>44</v>
      </c>
      <c r="N37" s="18" t="s">
        <v>204</v>
      </c>
      <c r="O37" s="81" t="s">
        <v>188</v>
      </c>
      <c r="P37" s="18" t="s">
        <v>139</v>
      </c>
      <c r="Q37" s="81" t="s">
        <v>145</v>
      </c>
      <c r="R37" s="81"/>
    </row>
    <row r="38" s="58" customFormat="1" ht="76" customHeight="1" spans="1:18">
      <c r="A38" s="81">
        <v>4</v>
      </c>
      <c r="B38" s="17" t="s">
        <v>205</v>
      </c>
      <c r="C38" s="18" t="s">
        <v>206</v>
      </c>
      <c r="D38" s="18" t="s">
        <v>207</v>
      </c>
      <c r="E38" s="18" t="s">
        <v>208</v>
      </c>
      <c r="F38" s="18" t="s">
        <v>209</v>
      </c>
      <c r="G38" s="18">
        <f t="shared" si="3"/>
        <v>220</v>
      </c>
      <c r="H38" s="18"/>
      <c r="I38" s="18">
        <v>220</v>
      </c>
      <c r="J38" s="81"/>
      <c r="K38" s="81"/>
      <c r="L38" s="81"/>
      <c r="M38" s="30" t="s">
        <v>44</v>
      </c>
      <c r="N38" s="18" t="s">
        <v>210</v>
      </c>
      <c r="O38" s="81" t="s">
        <v>188</v>
      </c>
      <c r="P38" s="17" t="s">
        <v>205</v>
      </c>
      <c r="Q38" s="81" t="s">
        <v>211</v>
      </c>
      <c r="R38" s="81"/>
    </row>
    <row r="39" s="58" customFormat="1" ht="41" customHeight="1" spans="1:18">
      <c r="A39" s="81">
        <v>5</v>
      </c>
      <c r="B39" s="17" t="s">
        <v>74</v>
      </c>
      <c r="C39" s="18" t="s">
        <v>212</v>
      </c>
      <c r="D39" s="18" t="s">
        <v>213</v>
      </c>
      <c r="E39" s="18" t="s">
        <v>208</v>
      </c>
      <c r="F39" s="18" t="s">
        <v>214</v>
      </c>
      <c r="G39" s="18">
        <f t="shared" si="3"/>
        <v>50</v>
      </c>
      <c r="H39" s="18"/>
      <c r="I39" s="18">
        <v>50</v>
      </c>
      <c r="J39" s="81"/>
      <c r="K39" s="81"/>
      <c r="L39" s="81"/>
      <c r="M39" s="30" t="s">
        <v>44</v>
      </c>
      <c r="N39" s="82" t="s">
        <v>215</v>
      </c>
      <c r="O39" s="81" t="s">
        <v>188</v>
      </c>
      <c r="P39" s="17" t="s">
        <v>74</v>
      </c>
      <c r="Q39" s="71" t="s">
        <v>81</v>
      </c>
      <c r="R39" s="81"/>
    </row>
    <row r="40" s="58" customFormat="1" ht="49" customHeight="1" spans="1:18">
      <c r="A40" s="81">
        <v>6</v>
      </c>
      <c r="B40" s="17" t="s">
        <v>74</v>
      </c>
      <c r="C40" s="18" t="s">
        <v>216</v>
      </c>
      <c r="D40" s="18" t="s">
        <v>217</v>
      </c>
      <c r="E40" s="18" t="s">
        <v>208</v>
      </c>
      <c r="F40" s="18" t="s">
        <v>218</v>
      </c>
      <c r="G40" s="18">
        <f t="shared" si="3"/>
        <v>50</v>
      </c>
      <c r="H40" s="18"/>
      <c r="I40" s="18">
        <v>50</v>
      </c>
      <c r="J40" s="81"/>
      <c r="K40" s="81"/>
      <c r="L40" s="81"/>
      <c r="M40" s="30" t="s">
        <v>44</v>
      </c>
      <c r="N40" s="82" t="s">
        <v>215</v>
      </c>
      <c r="O40" s="81" t="s">
        <v>188</v>
      </c>
      <c r="P40" s="17" t="s">
        <v>74</v>
      </c>
      <c r="Q40" s="71" t="s">
        <v>81</v>
      </c>
      <c r="R40" s="81"/>
    </row>
    <row r="41" s="55" customFormat="1" ht="130" customHeight="1" spans="1:213">
      <c r="A41" s="81">
        <v>7</v>
      </c>
      <c r="B41" s="18" t="s">
        <v>219</v>
      </c>
      <c r="C41" s="18" t="s">
        <v>183</v>
      </c>
      <c r="D41" s="18" t="s">
        <v>220</v>
      </c>
      <c r="E41" s="18" t="s">
        <v>198</v>
      </c>
      <c r="F41" s="18" t="s">
        <v>221</v>
      </c>
      <c r="G41" s="30">
        <f t="shared" si="3"/>
        <v>435</v>
      </c>
      <c r="H41" s="71"/>
      <c r="I41" s="18">
        <v>435</v>
      </c>
      <c r="J41" s="71"/>
      <c r="K41" s="71"/>
      <c r="L41" s="30"/>
      <c r="M41" s="30" t="s">
        <v>44</v>
      </c>
      <c r="N41" s="82" t="s">
        <v>222</v>
      </c>
      <c r="O41" s="81" t="s">
        <v>188</v>
      </c>
      <c r="P41" s="18" t="s">
        <v>219</v>
      </c>
      <c r="Q41" s="30" t="s">
        <v>223</v>
      </c>
      <c r="R41" s="71"/>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c r="EN41" s="94"/>
      <c r="EO41" s="94"/>
      <c r="EP41" s="94"/>
      <c r="EQ41" s="94"/>
      <c r="ER41" s="94"/>
      <c r="ES41" s="94"/>
      <c r="ET41" s="94"/>
      <c r="EU41" s="94"/>
      <c r="EV41" s="94"/>
      <c r="EW41" s="94"/>
      <c r="EX41" s="94"/>
      <c r="EY41" s="94"/>
      <c r="EZ41" s="94"/>
      <c r="FA41" s="94"/>
      <c r="FB41" s="94"/>
      <c r="FC41" s="94"/>
      <c r="FD41" s="94"/>
      <c r="FE41" s="94"/>
      <c r="FF41" s="94"/>
      <c r="FG41" s="94"/>
      <c r="FH41" s="94"/>
      <c r="FI41" s="94"/>
      <c r="FJ41" s="94"/>
      <c r="FK41" s="94"/>
      <c r="FL41" s="94"/>
      <c r="FM41" s="94"/>
      <c r="FN41" s="94"/>
      <c r="FO41" s="94"/>
      <c r="FP41" s="94"/>
      <c r="FQ41" s="94"/>
      <c r="FR41" s="94"/>
      <c r="FS41" s="94"/>
      <c r="FT41" s="94"/>
      <c r="FU41" s="94"/>
      <c r="FV41" s="94"/>
      <c r="FW41" s="94"/>
      <c r="FX41" s="94"/>
      <c r="FY41" s="94"/>
      <c r="FZ41" s="94"/>
      <c r="GA41" s="94"/>
      <c r="GB41" s="94"/>
      <c r="GC41" s="94"/>
      <c r="GD41" s="94"/>
      <c r="GE41" s="94"/>
      <c r="GF41" s="94"/>
      <c r="GG41" s="94"/>
      <c r="GH41" s="94"/>
      <c r="GI41" s="94"/>
      <c r="GJ41" s="94"/>
      <c r="GK41" s="94"/>
      <c r="GL41" s="94"/>
      <c r="GM41" s="94"/>
      <c r="GN41" s="94"/>
      <c r="GO41" s="94"/>
      <c r="GP41" s="94"/>
      <c r="GQ41" s="94"/>
      <c r="GR41" s="94"/>
      <c r="GS41" s="94"/>
      <c r="GT41" s="94"/>
      <c r="GU41" s="94"/>
      <c r="GV41" s="94"/>
      <c r="GW41" s="94"/>
      <c r="GX41" s="94"/>
      <c r="GY41" s="94"/>
      <c r="GZ41" s="94"/>
      <c r="HA41" s="94"/>
      <c r="HB41" s="94"/>
      <c r="HC41" s="94"/>
      <c r="HD41" s="94"/>
      <c r="HE41" s="94"/>
    </row>
    <row r="42" s="54" customFormat="1" ht="27" customHeight="1" spans="1:18">
      <c r="A42" s="79" t="s">
        <v>224</v>
      </c>
      <c r="B42" s="79"/>
      <c r="C42" s="79"/>
      <c r="D42" s="79"/>
      <c r="E42" s="79"/>
      <c r="F42" s="79"/>
      <c r="G42" s="68">
        <f t="shared" si="3"/>
        <v>110</v>
      </c>
      <c r="H42" s="80"/>
      <c r="I42" s="79">
        <f>I43</f>
        <v>110</v>
      </c>
      <c r="J42" s="79"/>
      <c r="K42" s="79"/>
      <c r="L42" s="79"/>
      <c r="M42" s="79"/>
      <c r="N42" s="79"/>
      <c r="O42" s="79"/>
      <c r="P42" s="79"/>
      <c r="Q42" s="79"/>
      <c r="R42" s="79"/>
    </row>
    <row r="43" s="58" customFormat="1" ht="61" customHeight="1" spans="1:18">
      <c r="A43" s="81">
        <v>1</v>
      </c>
      <c r="B43" s="18" t="s">
        <v>219</v>
      </c>
      <c r="C43" s="18" t="s">
        <v>225</v>
      </c>
      <c r="D43" s="18" t="s">
        <v>226</v>
      </c>
      <c r="E43" s="84" t="s">
        <v>227</v>
      </c>
      <c r="F43" s="18" t="s">
        <v>228</v>
      </c>
      <c r="G43" s="30">
        <f t="shared" si="3"/>
        <v>110</v>
      </c>
      <c r="H43" s="85"/>
      <c r="I43" s="81">
        <v>110</v>
      </c>
      <c r="J43" s="81"/>
      <c r="K43" s="81"/>
      <c r="L43" s="81"/>
      <c r="M43" s="30" t="s">
        <v>229</v>
      </c>
      <c r="N43" s="82" t="s">
        <v>230</v>
      </c>
      <c r="O43" s="81" t="s">
        <v>188</v>
      </c>
      <c r="P43" s="18" t="s">
        <v>219</v>
      </c>
      <c r="Q43" s="30" t="s">
        <v>223</v>
      </c>
      <c r="R43" s="81"/>
    </row>
  </sheetData>
  <mergeCells count="22">
    <mergeCell ref="A1:B1"/>
    <mergeCell ref="A2:R2"/>
    <mergeCell ref="P3:Q3"/>
    <mergeCell ref="H4:L4"/>
    <mergeCell ref="A6:F6"/>
    <mergeCell ref="A7:C7"/>
    <mergeCell ref="A32:C32"/>
    <mergeCell ref="A34:C34"/>
    <mergeCell ref="A42:C42"/>
    <mergeCell ref="A4:A5"/>
    <mergeCell ref="B4:B5"/>
    <mergeCell ref="C4:C5"/>
    <mergeCell ref="D4:D5"/>
    <mergeCell ref="E4:E5"/>
    <mergeCell ref="F4:F5"/>
    <mergeCell ref="G4:G5"/>
    <mergeCell ref="M4:M5"/>
    <mergeCell ref="N4:N5"/>
    <mergeCell ref="O4:O5"/>
    <mergeCell ref="P4:P5"/>
    <mergeCell ref="Q4:Q5"/>
    <mergeCell ref="R4:R5"/>
  </mergeCells>
  <pageMargins left="0.471527777777778" right="0.432638888888889" top="0.55" bottom="0.629166666666667" header="0.393055555555556" footer="0.313888888888889"/>
  <pageSetup paperSize="8" scale="63" fitToHeight="0" orientation="landscape"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6"/>
  <sheetViews>
    <sheetView zoomScale="115" zoomScaleNormal="115" workbookViewId="0">
      <selection activeCell="F11" sqref="F11"/>
    </sheetView>
  </sheetViews>
  <sheetFormatPr defaultColWidth="9.64166666666667" defaultRowHeight="13.5"/>
  <cols>
    <col min="1" max="1" width="5.75" style="1" customWidth="1"/>
    <col min="2" max="2" width="15.4416666666667" style="1" customWidth="1"/>
    <col min="3" max="3" width="10.7333333333333" style="1" customWidth="1"/>
    <col min="4" max="4" width="24.0166666666667" style="1" customWidth="1"/>
    <col min="5" max="5" width="14.5666666666667" style="1" customWidth="1"/>
    <col min="6" max="6" width="52.7916666666667" style="1" customWidth="1"/>
    <col min="7" max="7" width="9" style="1"/>
    <col min="8" max="8" width="9" style="8"/>
    <col min="9" max="12" width="9" style="1"/>
    <col min="13" max="13" width="14.5" style="1" customWidth="1"/>
    <col min="14" max="14" width="40.7333333333333" style="1" customWidth="1"/>
    <col min="15" max="15" width="54.7083333333333" style="1" customWidth="1"/>
    <col min="16" max="16" width="15.5416666666667" style="1" customWidth="1"/>
    <col min="17" max="17" width="10.125" style="1" customWidth="1"/>
    <col min="18" max="18" width="15.6416666666667" style="1" customWidth="1"/>
    <col min="19" max="16384" width="9" style="1"/>
  </cols>
  <sheetData>
    <row r="1" s="1" customFormat="1" spans="1:8">
      <c r="A1" s="1" t="s">
        <v>0</v>
      </c>
      <c r="H1" s="8"/>
    </row>
    <row r="2" ht="27" spans="1:18">
      <c r="A2" s="9" t="s">
        <v>231</v>
      </c>
      <c r="B2" s="9"/>
      <c r="C2" s="9"/>
      <c r="D2" s="9"/>
      <c r="E2" s="9"/>
      <c r="F2" s="9"/>
      <c r="G2" s="9"/>
      <c r="H2" s="10"/>
      <c r="I2" s="9"/>
      <c r="J2" s="9"/>
      <c r="K2" s="9"/>
      <c r="L2" s="9"/>
      <c r="M2" s="9"/>
      <c r="N2" s="9"/>
      <c r="O2" s="9"/>
      <c r="P2" s="9"/>
      <c r="Q2" s="9"/>
      <c r="R2" s="9"/>
    </row>
    <row r="3" spans="16:16">
      <c r="P3" s="1" t="s">
        <v>2</v>
      </c>
    </row>
    <row r="4" s="1" customFormat="1" ht="27" customHeight="1" spans="1:18">
      <c r="A4" s="11" t="s">
        <v>3</v>
      </c>
      <c r="B4" s="11" t="s">
        <v>4</v>
      </c>
      <c r="C4" s="11" t="s">
        <v>5</v>
      </c>
      <c r="D4" s="11" t="s">
        <v>6</v>
      </c>
      <c r="E4" s="11" t="s">
        <v>7</v>
      </c>
      <c r="F4" s="11" t="s">
        <v>8</v>
      </c>
      <c r="G4" s="11" t="s">
        <v>9</v>
      </c>
      <c r="H4" s="12" t="s">
        <v>10</v>
      </c>
      <c r="I4" s="40"/>
      <c r="J4" s="40"/>
      <c r="K4" s="40"/>
      <c r="L4" s="40"/>
      <c r="M4" s="11" t="s">
        <v>11</v>
      </c>
      <c r="N4" s="11" t="s">
        <v>12</v>
      </c>
      <c r="O4" s="11" t="s">
        <v>13</v>
      </c>
      <c r="P4" s="11" t="s">
        <v>14</v>
      </c>
      <c r="Q4" s="11" t="s">
        <v>15</v>
      </c>
      <c r="R4" s="11" t="s">
        <v>16</v>
      </c>
    </row>
    <row r="5" ht="36" customHeight="1" spans="1:18">
      <c r="A5" s="13"/>
      <c r="B5" s="13"/>
      <c r="C5" s="13"/>
      <c r="D5" s="13"/>
      <c r="E5" s="13"/>
      <c r="F5" s="13"/>
      <c r="G5" s="13"/>
      <c r="H5" s="12" t="s">
        <v>17</v>
      </c>
      <c r="I5" s="40" t="s">
        <v>18</v>
      </c>
      <c r="J5" s="40" t="s">
        <v>19</v>
      </c>
      <c r="K5" s="40" t="s">
        <v>20</v>
      </c>
      <c r="L5" s="40" t="s">
        <v>21</v>
      </c>
      <c r="M5" s="13"/>
      <c r="N5" s="13"/>
      <c r="O5" s="13"/>
      <c r="P5" s="13"/>
      <c r="Q5" s="13"/>
      <c r="R5" s="13"/>
    </row>
    <row r="6" s="2" customFormat="1" ht="27" customHeight="1" spans="1:18">
      <c r="A6" s="14" t="s">
        <v>232</v>
      </c>
      <c r="B6" s="14"/>
      <c r="C6" s="14"/>
      <c r="D6" s="14"/>
      <c r="E6" s="14"/>
      <c r="F6" s="14"/>
      <c r="G6" s="14">
        <f t="shared" ref="G6:L6" si="0">G7+G34+G35+G42+G43+G44+G45</f>
        <v>4926.34</v>
      </c>
      <c r="H6" s="15"/>
      <c r="I6" s="15">
        <f t="shared" si="0"/>
        <v>4035</v>
      </c>
      <c r="J6" s="15"/>
      <c r="K6" s="15"/>
      <c r="L6" s="14">
        <f t="shared" si="0"/>
        <v>891.34</v>
      </c>
      <c r="M6" s="14"/>
      <c r="N6" s="14">
        <f>3705*0.53</f>
        <v>1963.65</v>
      </c>
      <c r="O6" s="16"/>
      <c r="P6" s="14"/>
      <c r="Q6" s="14"/>
      <c r="R6" s="14"/>
    </row>
    <row r="7" s="2" customFormat="1" ht="20" customHeight="1" spans="1:18">
      <c r="A7" s="14" t="s">
        <v>23</v>
      </c>
      <c r="B7" s="14"/>
      <c r="C7" s="14"/>
      <c r="D7" s="14"/>
      <c r="E7" s="14"/>
      <c r="F7" s="14"/>
      <c r="G7" s="14">
        <f t="shared" ref="G7:G9" si="1">H7+I7+J7+K7+L7</f>
        <v>3144</v>
      </c>
      <c r="H7" s="15"/>
      <c r="I7" s="15">
        <f>SUM(I8:I33)</f>
        <v>2974</v>
      </c>
      <c r="J7" s="15"/>
      <c r="K7" s="15"/>
      <c r="L7" s="14">
        <f>SUM(L8:L33)</f>
        <v>170</v>
      </c>
      <c r="M7" s="14"/>
      <c r="N7" s="14"/>
      <c r="O7" s="14"/>
      <c r="P7" s="14"/>
      <c r="Q7" s="14"/>
      <c r="R7" s="14"/>
    </row>
    <row r="8" s="3" customFormat="1" ht="106" customHeight="1" spans="1:18">
      <c r="A8" s="16">
        <v>1</v>
      </c>
      <c r="B8" s="17" t="s">
        <v>24</v>
      </c>
      <c r="C8" s="18" t="s">
        <v>25</v>
      </c>
      <c r="D8" s="18" t="s">
        <v>26</v>
      </c>
      <c r="E8" s="18" t="s">
        <v>27</v>
      </c>
      <c r="F8" s="18" t="s">
        <v>233</v>
      </c>
      <c r="G8" s="16">
        <f t="shared" si="1"/>
        <v>110</v>
      </c>
      <c r="H8" s="19"/>
      <c r="I8" s="16">
        <v>110</v>
      </c>
      <c r="J8" s="16"/>
      <c r="K8" s="16"/>
      <c r="L8" s="16"/>
      <c r="M8" s="16" t="s">
        <v>44</v>
      </c>
      <c r="N8" s="18" t="s">
        <v>234</v>
      </c>
      <c r="O8" s="16"/>
      <c r="P8" s="41" t="s">
        <v>24</v>
      </c>
      <c r="Q8" s="16" t="s">
        <v>32</v>
      </c>
      <c r="R8" s="16"/>
    </row>
    <row r="9" s="3" customFormat="1" ht="59" customHeight="1" spans="1:18">
      <c r="A9" s="16">
        <v>2</v>
      </c>
      <c r="B9" s="17" t="s">
        <v>24</v>
      </c>
      <c r="C9" s="17" t="s">
        <v>33</v>
      </c>
      <c r="D9" s="17" t="s">
        <v>34</v>
      </c>
      <c r="E9" s="17" t="s">
        <v>35</v>
      </c>
      <c r="F9" s="17" t="s">
        <v>235</v>
      </c>
      <c r="G9" s="16">
        <f t="shared" si="1"/>
        <v>100</v>
      </c>
      <c r="H9" s="16"/>
      <c r="I9" s="16">
        <v>100</v>
      </c>
      <c r="J9" s="17"/>
      <c r="K9" s="17"/>
      <c r="L9" s="17"/>
      <c r="M9" s="16" t="s">
        <v>44</v>
      </c>
      <c r="N9" s="17" t="s">
        <v>236</v>
      </c>
      <c r="O9" s="16"/>
      <c r="P9" s="41" t="s">
        <v>24</v>
      </c>
      <c r="Q9" s="16" t="s">
        <v>32</v>
      </c>
      <c r="R9" s="16"/>
    </row>
    <row r="10" s="3" customFormat="1" ht="87" customHeight="1" spans="1:18">
      <c r="A10" s="16">
        <v>3</v>
      </c>
      <c r="B10" s="17" t="s">
        <v>24</v>
      </c>
      <c r="C10" s="16" t="s">
        <v>237</v>
      </c>
      <c r="D10" s="16" t="s">
        <v>238</v>
      </c>
      <c r="E10" s="20" t="s">
        <v>35</v>
      </c>
      <c r="F10" s="16" t="s">
        <v>239</v>
      </c>
      <c r="G10" s="16">
        <f t="shared" ref="G10:G21" si="2">H10+I10+J10+K10+L10</f>
        <v>100</v>
      </c>
      <c r="H10" s="19"/>
      <c r="I10" s="16">
        <v>100</v>
      </c>
      <c r="J10" s="16"/>
      <c r="K10" s="16"/>
      <c r="L10" s="16"/>
      <c r="M10" s="16" t="s">
        <v>44</v>
      </c>
      <c r="N10" s="16" t="s">
        <v>239</v>
      </c>
      <c r="O10" s="16"/>
      <c r="P10" s="41" t="s">
        <v>24</v>
      </c>
      <c r="Q10" s="16" t="s">
        <v>32</v>
      </c>
      <c r="R10" s="16"/>
    </row>
    <row r="11" s="3" customFormat="1" ht="128" customHeight="1" spans="1:18">
      <c r="A11" s="16">
        <v>4</v>
      </c>
      <c r="B11" s="17" t="s">
        <v>39</v>
      </c>
      <c r="C11" s="17" t="s">
        <v>40</v>
      </c>
      <c r="D11" s="18" t="s">
        <v>41</v>
      </c>
      <c r="E11" s="18" t="s">
        <v>42</v>
      </c>
      <c r="F11" s="18" t="s">
        <v>240</v>
      </c>
      <c r="G11" s="16">
        <f t="shared" si="2"/>
        <v>80</v>
      </c>
      <c r="H11" s="21"/>
      <c r="I11" s="16">
        <v>80</v>
      </c>
      <c r="J11" s="42"/>
      <c r="K11" s="42"/>
      <c r="L11" s="42"/>
      <c r="M11" s="16" t="s">
        <v>44</v>
      </c>
      <c r="N11" s="18" t="s">
        <v>241</v>
      </c>
      <c r="O11" s="30"/>
      <c r="P11" s="41" t="s">
        <v>39</v>
      </c>
      <c r="Q11" s="16" t="s">
        <v>47</v>
      </c>
      <c r="R11" s="16"/>
    </row>
    <row r="12" s="3" customFormat="1" ht="84" spans="1:18">
      <c r="A12" s="16">
        <v>5</v>
      </c>
      <c r="B12" s="17" t="s">
        <v>39</v>
      </c>
      <c r="C12" s="22" t="s">
        <v>242</v>
      </c>
      <c r="D12" s="23" t="s">
        <v>49</v>
      </c>
      <c r="E12" s="22" t="s">
        <v>35</v>
      </c>
      <c r="F12" s="24" t="s">
        <v>243</v>
      </c>
      <c r="G12" s="16">
        <f t="shared" si="2"/>
        <v>140</v>
      </c>
      <c r="H12" s="21"/>
      <c r="I12" s="16">
        <v>140</v>
      </c>
      <c r="J12" s="42"/>
      <c r="K12" s="42"/>
      <c r="L12" s="42"/>
      <c r="M12" s="16" t="s">
        <v>44</v>
      </c>
      <c r="N12" s="24" t="s">
        <v>244</v>
      </c>
      <c r="O12" s="42"/>
      <c r="P12" s="41" t="s">
        <v>39</v>
      </c>
      <c r="Q12" s="16" t="s">
        <v>47</v>
      </c>
      <c r="R12" s="16"/>
    </row>
    <row r="13" s="3" customFormat="1" ht="38" customHeight="1" spans="1:18">
      <c r="A13" s="16">
        <v>7</v>
      </c>
      <c r="B13" s="17" t="s">
        <v>53</v>
      </c>
      <c r="C13" s="18" t="s">
        <v>54</v>
      </c>
      <c r="D13" s="25" t="s">
        <v>55</v>
      </c>
      <c r="E13" s="20" t="s">
        <v>42</v>
      </c>
      <c r="F13" s="25" t="s">
        <v>245</v>
      </c>
      <c r="G13" s="16">
        <f t="shared" si="2"/>
        <v>80</v>
      </c>
      <c r="H13" s="19"/>
      <c r="I13" s="16">
        <v>50</v>
      </c>
      <c r="J13" s="16"/>
      <c r="K13" s="16"/>
      <c r="L13" s="16">
        <v>30</v>
      </c>
      <c r="M13" s="16" t="s">
        <v>44</v>
      </c>
      <c r="N13" s="25" t="s">
        <v>246</v>
      </c>
      <c r="O13" s="18"/>
      <c r="P13" s="41" t="s">
        <v>53</v>
      </c>
      <c r="Q13" s="16" t="s">
        <v>59</v>
      </c>
      <c r="R13" s="16"/>
    </row>
    <row r="14" s="3" customFormat="1" ht="84" spans="1:18">
      <c r="A14" s="16">
        <v>8</v>
      </c>
      <c r="B14" s="17" t="s">
        <v>53</v>
      </c>
      <c r="C14" s="18" t="s">
        <v>247</v>
      </c>
      <c r="D14" s="18" t="s">
        <v>248</v>
      </c>
      <c r="E14" s="22" t="s">
        <v>42</v>
      </c>
      <c r="F14" s="18" t="s">
        <v>249</v>
      </c>
      <c r="G14" s="16">
        <f t="shared" si="2"/>
        <v>160</v>
      </c>
      <c r="H14" s="19"/>
      <c r="I14" s="16">
        <v>160</v>
      </c>
      <c r="J14" s="16"/>
      <c r="K14" s="16"/>
      <c r="L14" s="16"/>
      <c r="M14" s="16" t="s">
        <v>44</v>
      </c>
      <c r="N14" s="18" t="s">
        <v>250</v>
      </c>
      <c r="O14" s="16"/>
      <c r="P14" s="41" t="s">
        <v>53</v>
      </c>
      <c r="Q14" s="16" t="s">
        <v>59</v>
      </c>
      <c r="R14" s="16"/>
    </row>
    <row r="15" s="3" customFormat="1" ht="118" customHeight="1" spans="1:18">
      <c r="A15" s="16">
        <v>9</v>
      </c>
      <c r="B15" s="17" t="s">
        <v>74</v>
      </c>
      <c r="C15" s="16" t="s">
        <v>75</v>
      </c>
      <c r="D15" s="16" t="s">
        <v>76</v>
      </c>
      <c r="E15" s="16" t="s">
        <v>77</v>
      </c>
      <c r="F15" s="16" t="s">
        <v>251</v>
      </c>
      <c r="G15" s="16">
        <f t="shared" si="2"/>
        <v>80</v>
      </c>
      <c r="H15" s="19"/>
      <c r="I15" s="16">
        <v>80</v>
      </c>
      <c r="J15" s="16"/>
      <c r="K15" s="16"/>
      <c r="L15" s="16"/>
      <c r="M15" s="16" t="s">
        <v>44</v>
      </c>
      <c r="N15" s="16" t="s">
        <v>252</v>
      </c>
      <c r="O15" s="16"/>
      <c r="P15" s="41" t="s">
        <v>74</v>
      </c>
      <c r="Q15" s="16" t="s">
        <v>81</v>
      </c>
      <c r="R15" s="16"/>
    </row>
    <row r="16" s="4" customFormat="1" ht="78" customHeight="1" spans="1:18">
      <c r="A16" s="20">
        <v>10</v>
      </c>
      <c r="B16" s="18" t="s">
        <v>67</v>
      </c>
      <c r="C16" s="18" t="s">
        <v>253</v>
      </c>
      <c r="D16" s="18" t="s">
        <v>254</v>
      </c>
      <c r="E16" s="20" t="s">
        <v>35</v>
      </c>
      <c r="F16" s="18" t="s">
        <v>255</v>
      </c>
      <c r="G16" s="20">
        <f t="shared" si="2"/>
        <v>260</v>
      </c>
      <c r="H16" s="19"/>
      <c r="I16" s="20">
        <v>260</v>
      </c>
      <c r="J16" s="20"/>
      <c r="K16" s="20"/>
      <c r="L16" s="20"/>
      <c r="M16" s="16" t="s">
        <v>44</v>
      </c>
      <c r="N16" s="18" t="s">
        <v>256</v>
      </c>
      <c r="O16" s="20"/>
      <c r="P16" s="41" t="s">
        <v>67</v>
      </c>
      <c r="Q16" s="20" t="s">
        <v>73</v>
      </c>
      <c r="R16" s="20"/>
    </row>
    <row r="17" s="5" customFormat="1" ht="73" customHeight="1" spans="1:18">
      <c r="A17" s="20">
        <v>11</v>
      </c>
      <c r="B17" s="26" t="s">
        <v>87</v>
      </c>
      <c r="C17" s="18" t="s">
        <v>94</v>
      </c>
      <c r="D17" s="27" t="s">
        <v>95</v>
      </c>
      <c r="E17" s="20" t="s">
        <v>42</v>
      </c>
      <c r="F17" s="28" t="s">
        <v>257</v>
      </c>
      <c r="G17" s="20">
        <f t="shared" si="2"/>
        <v>190</v>
      </c>
      <c r="H17" s="23"/>
      <c r="I17" s="43">
        <v>50</v>
      </c>
      <c r="J17" s="43"/>
      <c r="K17" s="43"/>
      <c r="L17" s="43">
        <v>140</v>
      </c>
      <c r="M17" s="16" t="s">
        <v>44</v>
      </c>
      <c r="N17" s="20" t="s">
        <v>97</v>
      </c>
      <c r="O17" s="44" t="s">
        <v>258</v>
      </c>
      <c r="P17" s="41" t="s">
        <v>87</v>
      </c>
      <c r="Q17" s="20" t="s">
        <v>93</v>
      </c>
      <c r="R17" s="20"/>
    </row>
    <row r="18" s="5" customFormat="1" ht="73" customHeight="1" spans="1:18">
      <c r="A18" s="20">
        <v>12</v>
      </c>
      <c r="B18" s="26" t="s">
        <v>87</v>
      </c>
      <c r="C18" s="18" t="s">
        <v>259</v>
      </c>
      <c r="D18" s="20" t="s">
        <v>260</v>
      </c>
      <c r="E18" s="20" t="s">
        <v>42</v>
      </c>
      <c r="F18" s="28" t="s">
        <v>261</v>
      </c>
      <c r="G18" s="20">
        <f t="shared" si="2"/>
        <v>78</v>
      </c>
      <c r="H18" s="23"/>
      <c r="I18" s="43">
        <v>78</v>
      </c>
      <c r="J18" s="43"/>
      <c r="K18" s="43"/>
      <c r="L18" s="43"/>
      <c r="M18" s="16" t="s">
        <v>44</v>
      </c>
      <c r="N18" s="20" t="s">
        <v>262</v>
      </c>
      <c r="O18" s="44" t="s">
        <v>263</v>
      </c>
      <c r="P18" s="41" t="s">
        <v>87</v>
      </c>
      <c r="Q18" s="20" t="s">
        <v>93</v>
      </c>
      <c r="R18" s="20"/>
    </row>
    <row r="19" s="5" customFormat="1" ht="68" customHeight="1" spans="1:18">
      <c r="A19" s="20">
        <v>12</v>
      </c>
      <c r="B19" s="26" t="s">
        <v>87</v>
      </c>
      <c r="C19" s="18" t="s">
        <v>99</v>
      </c>
      <c r="D19" s="18" t="s">
        <v>100</v>
      </c>
      <c r="E19" s="20" t="s">
        <v>42</v>
      </c>
      <c r="F19" s="23" t="s">
        <v>264</v>
      </c>
      <c r="G19" s="20">
        <f t="shared" si="2"/>
        <v>90</v>
      </c>
      <c r="H19" s="23"/>
      <c r="I19" s="43">
        <v>90</v>
      </c>
      <c r="J19" s="43"/>
      <c r="K19" s="43"/>
      <c r="L19" s="43"/>
      <c r="M19" s="16" t="s">
        <v>44</v>
      </c>
      <c r="N19" s="43" t="s">
        <v>265</v>
      </c>
      <c r="O19" s="44" t="s">
        <v>266</v>
      </c>
      <c r="P19" s="41" t="s">
        <v>87</v>
      </c>
      <c r="Q19" s="20" t="s">
        <v>93</v>
      </c>
      <c r="R19" s="20"/>
    </row>
    <row r="20" s="3" customFormat="1" ht="68" customHeight="1" spans="1:18">
      <c r="A20" s="16"/>
      <c r="B20" s="17" t="s">
        <v>104</v>
      </c>
      <c r="C20" s="18" t="s">
        <v>267</v>
      </c>
      <c r="D20" s="29" t="s">
        <v>268</v>
      </c>
      <c r="E20" s="20" t="s">
        <v>42</v>
      </c>
      <c r="F20" s="29" t="s">
        <v>269</v>
      </c>
      <c r="G20" s="16">
        <f t="shared" si="2"/>
        <v>50</v>
      </c>
      <c r="H20" s="19"/>
      <c r="I20" s="16">
        <v>50</v>
      </c>
      <c r="J20" s="16"/>
      <c r="K20" s="16"/>
      <c r="L20" s="16"/>
      <c r="M20" s="16" t="s">
        <v>44</v>
      </c>
      <c r="N20" s="45" t="s">
        <v>270</v>
      </c>
      <c r="O20" s="45" t="s">
        <v>271</v>
      </c>
      <c r="P20" s="41" t="s">
        <v>104</v>
      </c>
      <c r="Q20" s="16" t="s">
        <v>110</v>
      </c>
      <c r="R20" s="16"/>
    </row>
    <row r="21" s="3" customFormat="1" ht="68" customHeight="1" spans="1:18">
      <c r="A21" s="16">
        <v>13</v>
      </c>
      <c r="B21" s="17" t="s">
        <v>104</v>
      </c>
      <c r="C21" s="18" t="s">
        <v>105</v>
      </c>
      <c r="D21" s="18"/>
      <c r="E21" s="20" t="s">
        <v>35</v>
      </c>
      <c r="F21" s="18"/>
      <c r="G21" s="16">
        <f t="shared" si="2"/>
        <v>50</v>
      </c>
      <c r="H21" s="19"/>
      <c r="I21" s="16">
        <v>50</v>
      </c>
      <c r="J21" s="16"/>
      <c r="K21" s="16"/>
      <c r="L21" s="16"/>
      <c r="M21" s="16" t="s">
        <v>44</v>
      </c>
      <c r="N21" s="18"/>
      <c r="O21" s="16"/>
      <c r="P21" s="41" t="s">
        <v>104</v>
      </c>
      <c r="Q21" s="16" t="s">
        <v>110</v>
      </c>
      <c r="R21" s="16"/>
    </row>
    <row r="22" s="3" customFormat="1" ht="62" customHeight="1" spans="1:18">
      <c r="A22" s="16">
        <v>14</v>
      </c>
      <c r="B22" s="17" t="s">
        <v>104</v>
      </c>
      <c r="C22" s="18"/>
      <c r="D22" s="18"/>
      <c r="E22" s="20" t="s">
        <v>42</v>
      </c>
      <c r="F22" s="18"/>
      <c r="G22" s="16">
        <f t="shared" ref="G22:G33" si="3">H22+I22+J22+K22+L22</f>
        <v>200</v>
      </c>
      <c r="H22" s="19"/>
      <c r="I22" s="16">
        <v>200</v>
      </c>
      <c r="J22" s="16"/>
      <c r="K22" s="16"/>
      <c r="L22" s="16"/>
      <c r="M22" s="16" t="s">
        <v>44</v>
      </c>
      <c r="N22" s="18"/>
      <c r="O22" s="16"/>
      <c r="P22" s="41" t="s">
        <v>104</v>
      </c>
      <c r="Q22" s="16" t="s">
        <v>110</v>
      </c>
      <c r="R22" s="16"/>
    </row>
    <row r="23" s="3" customFormat="1" ht="58" customHeight="1" spans="1:18">
      <c r="A23" s="16">
        <v>15</v>
      </c>
      <c r="B23" s="17" t="s">
        <v>122</v>
      </c>
      <c r="C23" s="18" t="s">
        <v>272</v>
      </c>
      <c r="D23" s="18" t="s">
        <v>124</v>
      </c>
      <c r="E23" s="18" t="s">
        <v>42</v>
      </c>
      <c r="F23" s="18" t="s">
        <v>273</v>
      </c>
      <c r="G23" s="16">
        <f t="shared" si="3"/>
        <v>140</v>
      </c>
      <c r="H23" s="23"/>
      <c r="I23" s="43">
        <v>140</v>
      </c>
      <c r="J23" s="43"/>
      <c r="K23" s="43"/>
      <c r="L23" s="43"/>
      <c r="M23" s="16" t="s">
        <v>44</v>
      </c>
      <c r="N23" s="46" t="s">
        <v>274</v>
      </c>
      <c r="O23" s="43"/>
      <c r="P23" s="41" t="s">
        <v>122</v>
      </c>
      <c r="Q23" s="16" t="s">
        <v>128</v>
      </c>
      <c r="R23" s="16"/>
    </row>
    <row r="24" s="3" customFormat="1" ht="39" customHeight="1" spans="1:18">
      <c r="A24" s="16">
        <v>16</v>
      </c>
      <c r="B24" s="17" t="s">
        <v>122</v>
      </c>
      <c r="C24" s="18" t="s">
        <v>129</v>
      </c>
      <c r="D24" s="18" t="s">
        <v>135</v>
      </c>
      <c r="E24" s="20" t="s">
        <v>35</v>
      </c>
      <c r="F24" s="18" t="s">
        <v>275</v>
      </c>
      <c r="G24" s="16">
        <f t="shared" si="3"/>
        <v>130</v>
      </c>
      <c r="H24" s="23"/>
      <c r="I24" s="43">
        <v>130</v>
      </c>
      <c r="J24" s="43"/>
      <c r="K24" s="43"/>
      <c r="L24" s="43"/>
      <c r="M24" s="16" t="s">
        <v>44</v>
      </c>
      <c r="N24" s="18" t="s">
        <v>276</v>
      </c>
      <c r="O24" s="43"/>
      <c r="P24" s="41" t="s">
        <v>122</v>
      </c>
      <c r="Q24" s="16" t="s">
        <v>128</v>
      </c>
      <c r="R24" s="16"/>
    </row>
    <row r="25" s="3" customFormat="1" ht="72" spans="1:18">
      <c r="A25" s="16">
        <v>17</v>
      </c>
      <c r="B25" s="17" t="s">
        <v>122</v>
      </c>
      <c r="C25" s="18" t="s">
        <v>129</v>
      </c>
      <c r="D25" s="18" t="s">
        <v>130</v>
      </c>
      <c r="E25" s="20" t="s">
        <v>35</v>
      </c>
      <c r="F25" s="18" t="s">
        <v>277</v>
      </c>
      <c r="G25" s="16">
        <f t="shared" si="3"/>
        <v>100</v>
      </c>
      <c r="H25" s="23"/>
      <c r="I25" s="43">
        <v>100</v>
      </c>
      <c r="J25" s="43"/>
      <c r="K25" s="43"/>
      <c r="L25" s="43"/>
      <c r="M25" s="16" t="s">
        <v>44</v>
      </c>
      <c r="N25" s="18" t="s">
        <v>278</v>
      </c>
      <c r="O25" s="43"/>
      <c r="P25" s="41" t="s">
        <v>122</v>
      </c>
      <c r="Q25" s="16" t="s">
        <v>128</v>
      </c>
      <c r="R25" s="16"/>
    </row>
    <row r="26" s="3" customFormat="1" ht="50" customHeight="1" spans="1:18">
      <c r="A26" s="16">
        <v>18</v>
      </c>
      <c r="B26" s="26" t="s">
        <v>139</v>
      </c>
      <c r="C26" s="18" t="s">
        <v>279</v>
      </c>
      <c r="D26" s="18" t="s">
        <v>141</v>
      </c>
      <c r="E26" s="20" t="s">
        <v>35</v>
      </c>
      <c r="F26" s="18" t="s">
        <v>280</v>
      </c>
      <c r="G26" s="16">
        <v>120</v>
      </c>
      <c r="H26" s="19"/>
      <c r="I26" s="47">
        <v>120</v>
      </c>
      <c r="J26" s="47"/>
      <c r="K26" s="47"/>
      <c r="L26" s="47"/>
      <c r="M26" s="16" t="s">
        <v>44</v>
      </c>
      <c r="N26" s="18" t="s">
        <v>281</v>
      </c>
      <c r="O26" s="47" t="s">
        <v>282</v>
      </c>
      <c r="P26" s="41" t="s">
        <v>139</v>
      </c>
      <c r="Q26" s="16" t="s">
        <v>145</v>
      </c>
      <c r="R26" s="16"/>
    </row>
    <row r="27" s="3" customFormat="1" ht="84" customHeight="1" spans="1:18">
      <c r="A27" s="16">
        <v>19</v>
      </c>
      <c r="B27" s="26" t="s">
        <v>146</v>
      </c>
      <c r="C27" s="18" t="s">
        <v>147</v>
      </c>
      <c r="D27" s="18" t="s">
        <v>148</v>
      </c>
      <c r="E27" s="20" t="s">
        <v>35</v>
      </c>
      <c r="F27" s="18" t="s">
        <v>283</v>
      </c>
      <c r="G27" s="16">
        <f t="shared" si="3"/>
        <v>236</v>
      </c>
      <c r="H27" s="19"/>
      <c r="I27" s="16">
        <v>236</v>
      </c>
      <c r="J27" s="16"/>
      <c r="K27" s="16"/>
      <c r="L27" s="16"/>
      <c r="M27" s="16" t="s">
        <v>44</v>
      </c>
      <c r="N27" s="18" t="s">
        <v>284</v>
      </c>
      <c r="O27" s="16"/>
      <c r="P27" s="41" t="s">
        <v>146</v>
      </c>
      <c r="Q27" s="16" t="s">
        <v>152</v>
      </c>
      <c r="R27" s="16"/>
    </row>
    <row r="28" s="3" customFormat="1" ht="85" customHeight="1" spans="1:18">
      <c r="A28" s="16">
        <v>20</v>
      </c>
      <c r="B28" s="18" t="s">
        <v>153</v>
      </c>
      <c r="C28" s="18" t="s">
        <v>154</v>
      </c>
      <c r="D28" s="18" t="s">
        <v>155</v>
      </c>
      <c r="E28" s="20" t="s">
        <v>35</v>
      </c>
      <c r="F28" s="18" t="s">
        <v>285</v>
      </c>
      <c r="G28" s="16">
        <f t="shared" si="3"/>
        <v>180</v>
      </c>
      <c r="H28" s="19"/>
      <c r="I28" s="47">
        <v>180</v>
      </c>
      <c r="J28" s="47"/>
      <c r="K28" s="47"/>
      <c r="L28" s="47"/>
      <c r="M28" s="16" t="s">
        <v>44</v>
      </c>
      <c r="N28" s="18" t="s">
        <v>286</v>
      </c>
      <c r="O28" s="47"/>
      <c r="P28" s="18" t="s">
        <v>153</v>
      </c>
      <c r="Q28" s="16" t="s">
        <v>287</v>
      </c>
      <c r="R28" s="16"/>
    </row>
    <row r="29" s="3" customFormat="1" ht="36" spans="1:18">
      <c r="A29" s="16">
        <v>21</v>
      </c>
      <c r="B29" s="18" t="s">
        <v>169</v>
      </c>
      <c r="C29" s="30" t="s">
        <v>288</v>
      </c>
      <c r="D29" s="16" t="s">
        <v>289</v>
      </c>
      <c r="E29" s="18" t="s">
        <v>42</v>
      </c>
      <c r="F29" s="16" t="s">
        <v>290</v>
      </c>
      <c r="G29" s="16">
        <f t="shared" si="3"/>
        <v>60</v>
      </c>
      <c r="H29" s="19"/>
      <c r="I29" s="16">
        <v>60</v>
      </c>
      <c r="J29" s="47"/>
      <c r="K29" s="47"/>
      <c r="L29" s="47"/>
      <c r="M29" s="16" t="s">
        <v>44</v>
      </c>
      <c r="N29" s="18" t="s">
        <v>291</v>
      </c>
      <c r="O29" s="47"/>
      <c r="P29" s="18" t="s">
        <v>169</v>
      </c>
      <c r="Q29" s="16" t="s">
        <v>175</v>
      </c>
      <c r="R29" s="16"/>
    </row>
    <row r="30" s="3" customFormat="1" ht="35" customHeight="1" spans="1:18">
      <c r="A30" s="16">
        <v>22</v>
      </c>
      <c r="B30" s="18" t="s">
        <v>169</v>
      </c>
      <c r="C30" s="30" t="s">
        <v>292</v>
      </c>
      <c r="D30" s="16" t="s">
        <v>293</v>
      </c>
      <c r="E30" s="18" t="s">
        <v>42</v>
      </c>
      <c r="F30" s="16" t="s">
        <v>294</v>
      </c>
      <c r="G30" s="16">
        <f t="shared" si="3"/>
        <v>50</v>
      </c>
      <c r="H30" s="19"/>
      <c r="I30" s="16">
        <v>50</v>
      </c>
      <c r="J30" s="47"/>
      <c r="K30" s="47"/>
      <c r="L30" s="47"/>
      <c r="M30" s="16" t="s">
        <v>44</v>
      </c>
      <c r="N30" s="18" t="s">
        <v>295</v>
      </c>
      <c r="O30" s="47"/>
      <c r="P30" s="18" t="s">
        <v>169</v>
      </c>
      <c r="Q30" s="16" t="s">
        <v>175</v>
      </c>
      <c r="R30" s="16"/>
    </row>
    <row r="31" s="3" customFormat="1" ht="43" customHeight="1" spans="1:18">
      <c r="A31" s="16">
        <v>23</v>
      </c>
      <c r="B31" s="18" t="s">
        <v>169</v>
      </c>
      <c r="C31" s="30" t="s">
        <v>176</v>
      </c>
      <c r="D31" s="18" t="s">
        <v>177</v>
      </c>
      <c r="E31" s="18" t="s">
        <v>42</v>
      </c>
      <c r="F31" s="18" t="s">
        <v>296</v>
      </c>
      <c r="G31" s="16">
        <f t="shared" si="3"/>
        <v>80</v>
      </c>
      <c r="H31" s="19"/>
      <c r="I31" s="16">
        <v>80</v>
      </c>
      <c r="J31" s="47"/>
      <c r="K31" s="47"/>
      <c r="L31" s="47"/>
      <c r="M31" s="16" t="s">
        <v>44</v>
      </c>
      <c r="N31" s="18" t="s">
        <v>297</v>
      </c>
      <c r="O31" s="47"/>
      <c r="P31" s="18" t="s">
        <v>169</v>
      </c>
      <c r="Q31" s="16" t="s">
        <v>175</v>
      </c>
      <c r="R31" s="16"/>
    </row>
    <row r="32" s="3" customFormat="1" ht="101.25" spans="1:18">
      <c r="A32" s="16">
        <v>24</v>
      </c>
      <c r="B32" s="16" t="s">
        <v>146</v>
      </c>
      <c r="C32" s="18" t="s">
        <v>298</v>
      </c>
      <c r="D32" s="18" t="s">
        <v>299</v>
      </c>
      <c r="E32" s="16" t="s">
        <v>300</v>
      </c>
      <c r="F32" s="31" t="s">
        <v>301</v>
      </c>
      <c r="G32" s="16">
        <f t="shared" si="3"/>
        <v>70</v>
      </c>
      <c r="H32" s="16"/>
      <c r="I32" s="16">
        <v>70</v>
      </c>
      <c r="J32" s="16"/>
      <c r="K32" s="16"/>
      <c r="L32" s="16"/>
      <c r="M32" s="16" t="s">
        <v>44</v>
      </c>
      <c r="N32" s="18" t="s">
        <v>302</v>
      </c>
      <c r="O32" s="16"/>
      <c r="P32" s="16" t="s">
        <v>146</v>
      </c>
      <c r="Q32" s="16" t="s">
        <v>152</v>
      </c>
      <c r="R32" s="16"/>
    </row>
    <row r="33" s="3" customFormat="1" ht="67.5" spans="1:18">
      <c r="A33" s="16">
        <v>25</v>
      </c>
      <c r="B33" s="16" t="s">
        <v>169</v>
      </c>
      <c r="C33" s="32" t="s">
        <v>303</v>
      </c>
      <c r="D33" s="33" t="s">
        <v>304</v>
      </c>
      <c r="E33" s="16" t="s">
        <v>300</v>
      </c>
      <c r="F33" s="34" t="s">
        <v>305</v>
      </c>
      <c r="G33" s="16">
        <f t="shared" si="3"/>
        <v>210</v>
      </c>
      <c r="H33" s="16"/>
      <c r="I33" s="16">
        <v>210</v>
      </c>
      <c r="J33" s="16"/>
      <c r="K33" s="48"/>
      <c r="L33" s="48"/>
      <c r="M33" s="16" t="s">
        <v>44</v>
      </c>
      <c r="N33" s="49" t="s">
        <v>306</v>
      </c>
      <c r="O33" s="16"/>
      <c r="P33" s="16" t="s">
        <v>169</v>
      </c>
      <c r="Q33" s="16" t="s">
        <v>175</v>
      </c>
      <c r="R33" s="16"/>
    </row>
    <row r="34" s="6" customFormat="1" ht="25" customHeight="1" spans="1:18">
      <c r="A34" s="35" t="s">
        <v>181</v>
      </c>
      <c r="B34" s="35"/>
      <c r="C34" s="35"/>
      <c r="D34" s="35"/>
      <c r="E34" s="35"/>
      <c r="F34" s="18"/>
      <c r="G34" s="16"/>
      <c r="H34" s="36"/>
      <c r="I34" s="35"/>
      <c r="J34" s="35"/>
      <c r="K34" s="35"/>
      <c r="L34" s="35"/>
      <c r="M34" s="35"/>
      <c r="N34" s="35"/>
      <c r="O34" s="35"/>
      <c r="P34" s="35"/>
      <c r="Q34" s="35"/>
      <c r="R34" s="35"/>
    </row>
    <row r="35" s="6" customFormat="1" ht="30" customHeight="1" spans="1:18">
      <c r="A35" s="35" t="s">
        <v>190</v>
      </c>
      <c r="B35" s="35"/>
      <c r="C35" s="35"/>
      <c r="D35" s="35"/>
      <c r="E35" s="35"/>
      <c r="F35" s="35"/>
      <c r="G35" s="35">
        <f t="shared" ref="G35:L35" si="4">SUM(G36:G41)</f>
        <v>1671.34</v>
      </c>
      <c r="H35" s="36"/>
      <c r="I35" s="36">
        <f t="shared" si="4"/>
        <v>950</v>
      </c>
      <c r="J35" s="36"/>
      <c r="K35" s="36"/>
      <c r="L35" s="35">
        <f t="shared" si="4"/>
        <v>721.34</v>
      </c>
      <c r="M35" s="35"/>
      <c r="N35" s="50"/>
      <c r="O35" s="50"/>
      <c r="P35" s="35"/>
      <c r="Q35" s="35"/>
      <c r="R35" s="35"/>
    </row>
    <row r="36" s="3" customFormat="1" ht="120" customHeight="1" spans="1:18">
      <c r="A36" s="16">
        <v>1</v>
      </c>
      <c r="B36" s="18" t="s">
        <v>219</v>
      </c>
      <c r="C36" s="18" t="s">
        <v>183</v>
      </c>
      <c r="D36" s="18" t="s">
        <v>220</v>
      </c>
      <c r="E36" s="18" t="s">
        <v>208</v>
      </c>
      <c r="F36" s="18" t="s">
        <v>307</v>
      </c>
      <c r="G36" s="16">
        <f t="shared" ref="G36:G41" si="5">H36+I36+J36+K36+L36</f>
        <v>1117.34</v>
      </c>
      <c r="H36" s="18"/>
      <c r="I36" s="16">
        <v>435</v>
      </c>
      <c r="J36" s="16"/>
      <c r="K36" s="16"/>
      <c r="L36" s="16">
        <v>682.34</v>
      </c>
      <c r="M36" s="16" t="s">
        <v>44</v>
      </c>
      <c r="N36" s="18" t="s">
        <v>308</v>
      </c>
      <c r="O36" s="16" t="s">
        <v>188</v>
      </c>
      <c r="P36" s="18" t="s">
        <v>219</v>
      </c>
      <c r="Q36" s="16" t="s">
        <v>223</v>
      </c>
      <c r="R36" s="16"/>
    </row>
    <row r="37" s="7" customFormat="1" ht="67" customHeight="1" spans="1:18">
      <c r="A37" s="37">
        <v>2</v>
      </c>
      <c r="B37" s="18" t="s">
        <v>87</v>
      </c>
      <c r="C37" s="18" t="s">
        <v>191</v>
      </c>
      <c r="D37" s="18" t="s">
        <v>192</v>
      </c>
      <c r="E37" s="18" t="s">
        <v>193</v>
      </c>
      <c r="F37" s="18" t="s">
        <v>309</v>
      </c>
      <c r="G37" s="18">
        <f t="shared" si="5"/>
        <v>89</v>
      </c>
      <c r="H37" s="18"/>
      <c r="I37" s="18">
        <v>50</v>
      </c>
      <c r="J37" s="18"/>
      <c r="K37" s="18"/>
      <c r="L37" s="18">
        <v>39</v>
      </c>
      <c r="M37" s="16" t="s">
        <v>44</v>
      </c>
      <c r="N37" s="18" t="s">
        <v>310</v>
      </c>
      <c r="O37" s="18" t="s">
        <v>188</v>
      </c>
      <c r="P37" s="18" t="s">
        <v>87</v>
      </c>
      <c r="Q37" s="18" t="s">
        <v>93</v>
      </c>
      <c r="R37" s="37"/>
    </row>
    <row r="38" s="3" customFormat="1" ht="48" customHeight="1" spans="1:18">
      <c r="A38" s="16">
        <v>3</v>
      </c>
      <c r="B38" s="18" t="s">
        <v>139</v>
      </c>
      <c r="C38" s="18" t="s">
        <v>311</v>
      </c>
      <c r="D38" s="18" t="s">
        <v>202</v>
      </c>
      <c r="E38" s="18" t="s">
        <v>193</v>
      </c>
      <c r="F38" s="18" t="s">
        <v>312</v>
      </c>
      <c r="G38" s="18">
        <f t="shared" si="5"/>
        <v>120</v>
      </c>
      <c r="H38" s="18"/>
      <c r="I38" s="18">
        <v>120</v>
      </c>
      <c r="J38" s="18"/>
      <c r="K38" s="18"/>
      <c r="L38" s="18"/>
      <c r="M38" s="16" t="s">
        <v>44</v>
      </c>
      <c r="N38" s="18" t="s">
        <v>313</v>
      </c>
      <c r="O38" s="37" t="s">
        <v>188</v>
      </c>
      <c r="P38" s="25" t="s">
        <v>139</v>
      </c>
      <c r="Q38" s="51" t="s">
        <v>145</v>
      </c>
      <c r="R38" s="16"/>
    </row>
    <row r="39" s="3" customFormat="1" ht="69" customHeight="1" spans="1:18">
      <c r="A39" s="16">
        <v>4</v>
      </c>
      <c r="B39" s="18" t="s">
        <v>205</v>
      </c>
      <c r="C39" s="18" t="s">
        <v>206</v>
      </c>
      <c r="D39" s="18" t="s">
        <v>314</v>
      </c>
      <c r="E39" s="18" t="s">
        <v>208</v>
      </c>
      <c r="F39" s="18" t="s">
        <v>315</v>
      </c>
      <c r="G39" s="18">
        <f t="shared" si="5"/>
        <v>245</v>
      </c>
      <c r="H39" s="18"/>
      <c r="I39" s="18">
        <v>245</v>
      </c>
      <c r="J39" s="18"/>
      <c r="K39" s="18"/>
      <c r="L39" s="18"/>
      <c r="M39" s="16" t="s">
        <v>44</v>
      </c>
      <c r="N39" s="18" t="s">
        <v>316</v>
      </c>
      <c r="O39" s="37" t="s">
        <v>188</v>
      </c>
      <c r="P39" s="41" t="s">
        <v>205</v>
      </c>
      <c r="Q39" s="16" t="s">
        <v>211</v>
      </c>
      <c r="R39" s="16"/>
    </row>
    <row r="40" s="3" customFormat="1" ht="93" customHeight="1" spans="1:18">
      <c r="A40" s="16">
        <v>5</v>
      </c>
      <c r="B40" s="17" t="s">
        <v>74</v>
      </c>
      <c r="C40" s="18" t="s">
        <v>212</v>
      </c>
      <c r="D40" s="18" t="s">
        <v>213</v>
      </c>
      <c r="E40" s="18" t="s">
        <v>208</v>
      </c>
      <c r="F40" s="18" t="s">
        <v>214</v>
      </c>
      <c r="G40" s="16">
        <f t="shared" si="5"/>
        <v>50</v>
      </c>
      <c r="H40" s="19"/>
      <c r="I40" s="20">
        <v>50</v>
      </c>
      <c r="J40" s="20"/>
      <c r="K40" s="20"/>
      <c r="L40" s="20"/>
      <c r="M40" s="16" t="s">
        <v>44</v>
      </c>
      <c r="N40" s="18" t="s">
        <v>215</v>
      </c>
      <c r="O40" s="37" t="s">
        <v>188</v>
      </c>
      <c r="P40" s="17" t="s">
        <v>74</v>
      </c>
      <c r="Q40" s="41" t="s">
        <v>81</v>
      </c>
      <c r="R40" s="16"/>
    </row>
    <row r="41" s="3" customFormat="1" ht="63" customHeight="1" spans="1:18">
      <c r="A41" s="16">
        <v>6</v>
      </c>
      <c r="B41" s="17" t="s">
        <v>74</v>
      </c>
      <c r="C41" s="18" t="s">
        <v>216</v>
      </c>
      <c r="D41" s="18" t="s">
        <v>217</v>
      </c>
      <c r="E41" s="18" t="s">
        <v>208</v>
      </c>
      <c r="F41" s="18" t="s">
        <v>218</v>
      </c>
      <c r="G41" s="16">
        <f t="shared" si="5"/>
        <v>50</v>
      </c>
      <c r="H41" s="19"/>
      <c r="I41" s="20">
        <v>50</v>
      </c>
      <c r="J41" s="20"/>
      <c r="K41" s="20"/>
      <c r="L41" s="20"/>
      <c r="M41" s="16" t="s">
        <v>44</v>
      </c>
      <c r="N41" s="18" t="s">
        <v>215</v>
      </c>
      <c r="O41" s="37" t="s">
        <v>188</v>
      </c>
      <c r="P41" s="17" t="s">
        <v>74</v>
      </c>
      <c r="Q41" s="41" t="s">
        <v>81</v>
      </c>
      <c r="R41" s="16"/>
    </row>
    <row r="42" s="6" customFormat="1" ht="30" customHeight="1" spans="1:18">
      <c r="A42" s="35" t="s">
        <v>317</v>
      </c>
      <c r="B42" s="35"/>
      <c r="C42" s="35"/>
      <c r="D42" s="35"/>
      <c r="E42" s="35"/>
      <c r="F42" s="35"/>
      <c r="G42" s="16"/>
      <c r="H42" s="36"/>
      <c r="I42" s="35"/>
      <c r="J42" s="35"/>
      <c r="K42" s="35"/>
      <c r="L42" s="35"/>
      <c r="M42" s="35"/>
      <c r="N42" s="35"/>
      <c r="O42" s="35"/>
      <c r="P42" s="35"/>
      <c r="Q42" s="35"/>
      <c r="R42" s="35"/>
    </row>
    <row r="43" s="6" customFormat="1" ht="30" customHeight="1" spans="1:18">
      <c r="A43" s="35" t="s">
        <v>318</v>
      </c>
      <c r="B43" s="35"/>
      <c r="C43" s="35"/>
      <c r="D43" s="35"/>
      <c r="E43" s="35"/>
      <c r="F43" s="35"/>
      <c r="G43" s="16"/>
      <c r="H43" s="36"/>
      <c r="I43" s="35"/>
      <c r="J43" s="35"/>
      <c r="K43" s="35"/>
      <c r="L43" s="35"/>
      <c r="M43" s="35"/>
      <c r="N43" s="35"/>
      <c r="O43" s="35"/>
      <c r="P43" s="35"/>
      <c r="Q43" s="35"/>
      <c r="R43" s="35"/>
    </row>
    <row r="44" s="6" customFormat="1" ht="30" customHeight="1" spans="1:18">
      <c r="A44" s="35" t="s">
        <v>319</v>
      </c>
      <c r="B44" s="35"/>
      <c r="C44" s="35"/>
      <c r="D44" s="35"/>
      <c r="E44" s="35"/>
      <c r="F44" s="35"/>
      <c r="G44" s="16"/>
      <c r="H44" s="36"/>
      <c r="I44" s="35"/>
      <c r="J44" s="35"/>
      <c r="K44" s="35"/>
      <c r="L44" s="35"/>
      <c r="M44" s="35"/>
      <c r="N44" s="35"/>
      <c r="O44" s="35"/>
      <c r="P44" s="35"/>
      <c r="Q44" s="35"/>
      <c r="R44" s="35"/>
    </row>
    <row r="45" s="6" customFormat="1" ht="30" customHeight="1" spans="1:18">
      <c r="A45" s="35" t="s">
        <v>224</v>
      </c>
      <c r="B45" s="35"/>
      <c r="C45" s="35"/>
      <c r="D45" s="35"/>
      <c r="E45" s="35"/>
      <c r="F45" s="35"/>
      <c r="G45" s="35">
        <f>H45+I45+J45+K45+L45</f>
        <v>111</v>
      </c>
      <c r="H45" s="36"/>
      <c r="I45" s="36">
        <f>I46</f>
        <v>111</v>
      </c>
      <c r="J45" s="35"/>
      <c r="K45" s="35"/>
      <c r="L45" s="35"/>
      <c r="M45" s="35"/>
      <c r="N45" s="35"/>
      <c r="O45" s="35"/>
      <c r="P45" s="35"/>
      <c r="Q45" s="35"/>
      <c r="R45" s="35"/>
    </row>
    <row r="46" s="3" customFormat="1" ht="57" customHeight="1" spans="1:18">
      <c r="A46" s="16">
        <v>1</v>
      </c>
      <c r="B46" s="18" t="s">
        <v>219</v>
      </c>
      <c r="C46" s="16"/>
      <c r="D46" s="18" t="s">
        <v>226</v>
      </c>
      <c r="E46" s="38" t="s">
        <v>227</v>
      </c>
      <c r="F46" s="18" t="s">
        <v>320</v>
      </c>
      <c r="G46" s="16">
        <f>H46+I46+J46+K46+L46</f>
        <v>111</v>
      </c>
      <c r="H46" s="39"/>
      <c r="I46" s="16">
        <v>111</v>
      </c>
      <c r="J46" s="16"/>
      <c r="K46" s="16"/>
      <c r="L46" s="16"/>
      <c r="M46" s="16" t="s">
        <v>321</v>
      </c>
      <c r="N46" s="18" t="s">
        <v>230</v>
      </c>
      <c r="O46" s="16" t="s">
        <v>188</v>
      </c>
      <c r="P46" s="41" t="s">
        <v>219</v>
      </c>
      <c r="Q46" s="16" t="s">
        <v>223</v>
      </c>
      <c r="R46" s="16"/>
    </row>
  </sheetData>
  <sheetProtection autoFilter="0"/>
  <autoFilter ref="A5:R46">
    <extLst/>
  </autoFilter>
  <mergeCells count="25">
    <mergeCell ref="A1:B1"/>
    <mergeCell ref="A2:R2"/>
    <mergeCell ref="P3:Q3"/>
    <mergeCell ref="H4:L4"/>
    <mergeCell ref="A6:F6"/>
    <mergeCell ref="A7:C7"/>
    <mergeCell ref="A34:C34"/>
    <mergeCell ref="A35:C35"/>
    <mergeCell ref="A42:C42"/>
    <mergeCell ref="A43:C43"/>
    <mergeCell ref="A44:C44"/>
    <mergeCell ref="A45:C45"/>
    <mergeCell ref="A4:A5"/>
    <mergeCell ref="B4:B5"/>
    <mergeCell ref="C4:C5"/>
    <mergeCell ref="D4:D5"/>
    <mergeCell ref="E4:E5"/>
    <mergeCell ref="F4:F5"/>
    <mergeCell ref="G4:G5"/>
    <mergeCell ref="M4:M5"/>
    <mergeCell ref="N4:N5"/>
    <mergeCell ref="O4:O5"/>
    <mergeCell ref="P4:P5"/>
    <mergeCell ref="Q4:Q5"/>
    <mergeCell ref="R4:R5"/>
  </mergeCells>
  <pageMargins left="0.393055555555556" right="0.354166666666667" top="0.432638888888889" bottom="0.511805555555556" header="0.297916666666667" footer="0.297916666666667"/>
  <pageSetup paperSize="8" scale="67" fitToHeight="0" orientation="landscape" horizontalDpi="600"/>
  <headerFooter>
    <oddFooter>&amp;C总&amp;N页    第&amp;P页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项目计划表</vt:lpstr>
      <vt:lpstr>计划安排表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德</cp:lastModifiedBy>
  <dcterms:created xsi:type="dcterms:W3CDTF">2023-05-12T11:15:00Z</dcterms:created>
  <dcterms:modified xsi:type="dcterms:W3CDTF">2024-05-13T08:11:44Z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3D101D3CE4A34216B2BB187627EEB980_13</vt:lpwstr>
  </property>
</Properties>
</file>