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<sst xmlns="http://schemas.openxmlformats.org/spreadsheetml/2006/main" count="409" uniqueCount="259">
  <si>
    <t>凤庆县2025年度（提前下达中央批次其它巩固拓展脱贫攻坚成果和乡村振兴任务）衔接资金项目计划安排情况表（公告）</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</si>
  <si>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</si>
  <si>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</si>
  <si>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</si>
  <si>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</si>
  <si>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</si>
  <si>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</si>
  <si>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</si>
  <si>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</si>
  <si>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</si>
  <si>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</si>
  <si>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</si>
  <si>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</si>
  <si>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</si>
  <si>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</si>
  <si>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</si>
  <si>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</si>
  <si>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</si>
  <si>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</si>
  <si>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</si>
  <si>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合计：38个项目</t>
  </si>
  <si>
    <t>一、产业发展</t>
  </si>
  <si>
    <t>凤庆县农业农村局</t>
  </si>
  <si>
    <t>凤庆县13个乡镇</t>
  </si>
  <si>
    <t>凤庆县2025年度脱贫人口小额信贷贴息项目</t>
  </si>
  <si>
    <t>小额贷款贴息</t>
  </si>
  <si>
    <t>计划对2022至2024年发放的脱贫人口小额信贷14200万元，2025年计划新增发放贷款进行贴息。</t>
  </si>
  <si>
    <t>2025年1月—2025年12月</t>
  </si>
  <si>
    <t>通过脱贫人口小额信贷贴息，预计可解决3600户农户14240人脱贫人口和监测对象发展产业的资金压力，促进群众稳定增收。</t>
  </si>
  <si>
    <t>1.带动生产：预计补助贴息资金672万元，可减轻3600户农户14240人脱贫人口和监测对象发展产业无资金来源困难，促进脱贫群众增收；2.其它：预计可增加脱贫人口和监测对象转移性收入672万元。</t>
  </si>
  <si>
    <t>张学起</t>
  </si>
  <si>
    <t>凤庆县林业和草原局</t>
  </si>
  <si>
    <t>礼乐村</t>
  </si>
  <si>
    <t>凤庆县洛党镇乡村振兴林下中药材滇黄精种植建设项目</t>
  </si>
  <si>
    <t>种植业基地</t>
  </si>
  <si>
    <t>计划投资资金700万元，其中：1.申请财政衔接资金300万元，用于滇黄精种植配套设施建设：（1）产业道路12.5公里，灌溉水池500立方；（2）灌溉管路25公里(主管10公里，叉管15公里)；（3）修建管理房和库房300平方米；（4）建立一套完整的林下中药材数字化生产管理系统；2.企业自筹400万元，用于购买种苗、肥料、农药；林地地租和参与日常管理的部分群众劳务费自愿入股。</t>
  </si>
  <si>
    <t>2025年1月—2025年9月</t>
  </si>
  <si>
    <t>通过建设滇黄精种植配套设施，修建产业道路12.5公里、灌溉水池500立方；灌溉管路25公里、修建管理房和库房300平方米，在礼乐村种植滇黄精300亩，该项目覆盖受益农户78户3216人共增收70.2万元，每年农户户均增收0.9万元，人均增收0.25万元。</t>
  </si>
  <si>
    <t>1.农户增收：礼乐村可覆盖中药材面积300亩，滇黄精种植三年预计每亩可以收益0.5万元左右，可以实现当年收益150万元；2.就业务工：提供临时务岗位90人次，按每人100元计，该项目覆盖带动周边农户78户321人共增收70.2万元，每年农户户均增收0.9万元，人均增收0.25万元。3.资产收益分红：财政补助资金形成的资产归礼乐村集体所有，村集体按照每年不低于总投资3%参与收益分红，预计村集体收入可增加2.1万元，通过四议两公开优先向脱贫人口和监测对象倾斜。最终通过该项目实施形成公司、村集体、农户同时增收的三赢局面。</t>
  </si>
  <si>
    <t>凤庆县林业和草原局、凤庆县顺宁健康产业公司</t>
  </si>
  <si>
    <t>王宏波、陈国珍</t>
  </si>
  <si>
    <t>团结村</t>
  </si>
  <si>
    <t>凤庆县鲁史镇团结村林下中草药种植项目</t>
  </si>
  <si>
    <r>
      <rPr>
        <sz val="12"/>
        <rFont val="宋体"/>
        <charset val="134"/>
      </rPr>
      <t>项目计划总投资600万元，其中：1.申请使用财政衔接资金256.5万元，在团结村种植中草药600亩（种植附子200亩，天麻200亩，白芨200亩），建设管理用房200平方米，仓储用房400平方米，产业道路6公里，原有道路提升硬化1.1公里，DN65镀锌管供水主管3公里，100m</t>
    </r>
    <r>
      <rPr>
        <sz val="12"/>
        <rFont val="宋体"/>
        <charset val="134"/>
      </rPr>
      <t>³</t>
    </r>
    <r>
      <rPr>
        <sz val="12"/>
        <rFont val="宋体"/>
        <charset val="134"/>
      </rPr>
      <t>蓄水池4个，24m</t>
    </r>
    <r>
      <rPr>
        <sz val="12"/>
        <rFont val="宋体"/>
        <charset val="134"/>
      </rPr>
      <t>³</t>
    </r>
    <r>
      <rPr>
        <sz val="12"/>
        <rFont val="宋体"/>
        <charset val="134"/>
      </rPr>
      <t>田间蓄水坑塘12个，DN25PE支管10公里；2.企业投入343.5万元负责土地平整、苗木采购种植和日常管理管护。</t>
    </r>
  </si>
  <si>
    <t>通过项目建设：种植中草药600亩，建设管理用房，产业道路，供水管网，企业投入343.5万元用于场地平整、苗木采购和管护，附子一年投产，每亩纯利润4000元，200亩收入80万元；天麻1.5年投产，纯利润7000元，200亩收入140万元；白芨3年投产，每亩纯利润2万元，200亩纯收入400万元，按三年一个周期计算，预计总纯收入920万元/周期。有效促进种植业产业发展，带动农户增收，受益农户294户1068人，其中脱贫户43户167人。</t>
  </si>
  <si>
    <t>1.就业务工：为项目村村民就近提供固定就业岗位30个，阶段性用工115余人，年用工量6000余人次，实现劳务收入168万元以上。  
2.资产收益分红：①规划区面积为600亩，按照450元/亩计算，可实现每年27万元的村集体经济收入；②企业支付村集体劳务服务费10元/工，年用工量6000人次，可增加村集体收入6万元；③村集体以资产入股，在中草药投产后，附子一年投产，每亩纯利润4000元，200亩收入80万元；天麻1.5年投产，纯利润7000元，200亩收入140万元；白芨3年投产，每亩纯利润2万元，200亩纯收入400万元。按三年一个周期计算，预计总纯收入920万元/周期，根据经营纯利润的4%进行分红，每个周期可增加村集体经济收入36.8万元，通过四议两公开优先向脱贫人口和监测对象倾斜。</t>
  </si>
  <si>
    <t>凤庆县林业和草原局、鲁史镇人民政府</t>
  </si>
  <si>
    <t>王宏波、赵  兵</t>
  </si>
  <si>
    <t>松林村</t>
  </si>
  <si>
    <t>凤庆县郭大寨乡中药材收购加工厂建设项目</t>
  </si>
  <si>
    <t>加工业</t>
  </si>
  <si>
    <t>项目计划总投资576万元，其中：1、申请衔接资金396万元，在松林村建设①中药材加工厂1500平方米，药材晾晒场1000平方米，配备水、电、等附属基础设施，投入276万元；②建设半自动生产线1条（烘干机、粉碎机、打包机、磨粉机、切断机、叉车、传送带），投入120万元。2、撬动企业投入180万元，种植中草药苗木1500亩，并进行技术培训指导。</t>
  </si>
  <si>
    <t>通过建设中药材收购加工厂项目，衔接资金建成中药材加工厂1500平方米，建成半自动生产线1条（烘干机、粉碎机、打包机、磨粉机、切断机、叉车、传送带），药材晾晒场1000平方米，配备水、电等附属基础设施；撬动企业投资，种植中草药苗木1500亩，并进行技术培训指导，项目的实施将有效带动中药材产业发展，促进群众增收，项目受益农户694户2864人，其中脱贫户203户781人，监测户37户138人。</t>
  </si>
  <si>
    <t>1.带动生产：预计每亩增收3600元（每亩产量2吨叶，目前市场价格1.8元/kg），全乡计划种植1500亩，预计促进群众增收360余万元；2.就业务工：将提供就近务工岗位，预计为当地脱贫群众提供就近务工10人次，增加务工收入20余万元以上。 3.帮助产销对接：农户与运营主体签订协议，由公司按每亩8000株种植标准为群众提供种苗，药材成熟后由公司按不低于市场价统一回收。                                                                              4.资产收益分红：与运营主体签订协议，按保底+分红模式，村集体经济增收16万元以上，通过四议两公开优先向脱贫人口和监测对象倾斜。</t>
  </si>
  <si>
    <t>凤庆县林业和草原局、郭大寨彝族白族乡人民政府</t>
  </si>
  <si>
    <t>王宏波、李  郁</t>
  </si>
  <si>
    <t>100个行政村</t>
  </si>
  <si>
    <t>凤庆县2025年临沧坚果提质增效示范基地建设项目</t>
  </si>
  <si>
    <t xml:space="preserve">项目计划总投资1725万元，对全县12个乡镇临沧坚果基地开展水浇设施建设和果园放蜂。其中：申请乡村振兴衔接资金补助980万元，建设主体及果农自筹745。
  1.投资1480万元，建设临沧坚果基地水浇设施。其中：(1)申请乡村振兴衔接资金780万元，一是对有水源的基地，建设引水坝、主水管道、蓄水池等引水设施；二是对没有水源的基地，布设水袋等蓄水设施。(2)受益果农通过投劳折抵700万元，一是投物配套蓄水池后的水浇设施，二是在雨水容易集中的基地，通过果农自行开挖坑塘，积水备用。
  2.投资245万元，开展果园放蜂2500箱。其中：(1)申请乡村振兴衔接资金补助200万元，购置2500个蜂箱，10000张蜂脾。(2)经营放蜂的专业合作社自筹45万元，配置蜂箱摆放支架、覆盖物等。
 </t>
  </si>
  <si>
    <t>1.通过项目实施，建设果园水浇设施，开展果园放蜂2500箱，预计可覆盖基地45000亩以上。
  2.通过水浇设施建设和果园放蜂，可覆盖坚果基地面积45000亩以上，项目区临沧坚果预计可增产20%以上，实现亩均青皮果产量100kg以上。</t>
  </si>
  <si>
    <t>1.带动生产：通过项目实施，覆盖基地面积45000亩以上，项目区坚果产量提高20%，年可实现青皮果产量亩均增产18kg，亩均增加产值162元，预计项目区群众增收729万元 通过项目实施，项目区果农户均增收848元以上，带动脱贫人口增收50万元以上；通过果园放蜂，购置蜂箱2500箱，平均每箱每年蜂蜜可产生产值200元，可增加收入90万元；2.就业务工：通过水浇设施建设，预计将增加用工2000个以上，通过用工增加群众收入20万元以上；3.资产收益分红：水浇设施建设后，引水设施、主水管道、蓄水池、水袋等资产移交项目所在村委会，形成村集体资产，村委会按照四议两公开会议商议，由村集体通过用水量向果农收取水费，按每亩每年不低于1元的标准收取，每年可增加村集体经济4.5万元，作为资产管理维护费，以水养水；果园放蜂形成的蜂群资产移交村集体，形成村集体资产，由村集体租赁给专业合作社养殖，按照资产总值每年收取不低于3%的利益分成，签订收入分成协议，每年可增加村集体经济6万元，通过四议两公开优先向脱贫人口和监测对象倾斜。</t>
  </si>
  <si>
    <t>王宏波</t>
  </si>
  <si>
    <t>营盘镇人民政府</t>
  </si>
  <si>
    <t>营盘村</t>
  </si>
  <si>
    <t>凤庆县营盘镇蔗糖产业社会化服务基地建设项目</t>
  </si>
  <si>
    <t>项目计划总投资601万元，其中：1.申请财政衔接资金220万元，涉及改造厂房180平方米、仓库等配套用房1820平方米，用于实操培训、设备保管维修；购置中型就地剥叶机5台，小型就地剥叶机15台，配套蔗叶打包设备及完善水、电等附属设施。
2.带动企业投入381万元，实施蔗区土地整理（坡改梯）6000亩。</t>
  </si>
  <si>
    <t>通过建设营盘镇蔗糖产业社会化服务基地，可实现甘蔗初加工减工降本增效。营盘村范围内现种植甘蔗面积约6000亩，亩产甘蔗5吨以上，亩产值2250元（450元/吨），通过种植管护技术服务及就地剥叶服务，预计可实现每亩甘蔗节省人工成本400元，亩产值可增加500元以上。项目建成投用后，为营盘村片区6000亩甘蔗种植基地创造效益为节省成本240万元，增收300万元。项目受益1个行政村1605户6113人，其中，脱贫户及监测对象69户242人。</t>
  </si>
  <si>
    <t>1.带动生产：现有的营盘村片区6000亩甘蔗种植区亩均增收500元，蔗农共计增收300万元；2.就业务工：由营盘镇农产品初加工联合社负责组建社会化服务专业队1支共10人，优先聘用本地脱贫人口劳动力，榨季期间（2个月）可增加群众务工收入16万元。共计带动农户增收316万元，受益农户1605户，户均增收1969元以上。3.资产收益分红：按照“村党组织+村集体合作社+凤庆糖业集团营盘有限责任公司+营盘镇农产品初加工农民专业合作社联合社+农户”的模式，项目建设形成的经营性资产归17个村集体共有，通过资产租赁方式，运营主体每年向村集体支付租金共11万元（原则上不低于5%的比例），发展壮大村集体经济，并通过村集体二次收益分配，重点向脱贫人口和监测对象倾斜。</t>
  </si>
  <si>
    <t>施吴贤</t>
  </si>
  <si>
    <t>凤庆县地方产业发展服务中心</t>
  </si>
  <si>
    <t>立果村</t>
  </si>
  <si>
    <t>凤庆县现代农业茶叶绿色示范基地项目</t>
  </si>
  <si>
    <t>项目计划总投资800万元，其中：申请财政衔接资金450万元。建设现代农业茶叶绿色示范基地1000亩以上，辐射面积10万亩以上。
（一）茶园基础设施建设。投入资金150万元建设茶园内的道路系统，包括主干道、支干道和操作道，方便机械通行和茶农作业。
 (二）提升土壤肥力管理。建设水一体灌溉系统投资160万元。
（三）开展茶园有害生物绿色防控。投入资金50万元，推广采用农业防治措施和物理防治措施防控茶园病虫草害，采购杀虫灯、割灌机、除草机等设备和石硫合剂封园技术1000亩。
（四）提升茶园生产机械化水平。投入资金50万元，推广使用中耕机、旋耕机、 修剪机、采茶机、植保无人机。 
（五）提升茶园数字化水平和建立质量安全控制追溯系统。 投入资金40万元，使用智慧农业系统监测茶园气象、土壤熵情、虫情等情况，分析与茶树生长发育、茶叶产量、品质等情况的相关关系，建立数据库，实现智慧生产、柔性生产。检测茶叶农残、重金属指标等。建设智慧化茶园可视系统。 
（六）开展基地认证。依托龙头企业和茶农投入资金350万元进行标准化基地管理。施用配方肥、有机肥、绿肥增强土壤肥力，改善土培结构，对基地进行标准化修剪和采摘，强化绿色食、有机食品认证和基地管理。</t>
  </si>
  <si>
    <t>通过项目实施建设凤庆县现代农业茶叶绿色示范基地1000亩以上，辐射带动面积10万以上，完善项目区配套园区道路、提升土壤肥力管理、开展有害生物防控、提升茶园数据化、机械化水平，提升优质原料供给能力，项目区鲜叶单价提升10%以上，茶农收益提升10%以上。爱益农户813户，其中脱贫户 73户.</t>
  </si>
  <si>
    <t>1.带动生产：通过项目实施，建设现代农业茶叶绿色示范基地1000亩以上，辐射面积100000亩以上，预计项目区茶园亩均增产10%以上，毛茶价格提升15%以上，示范区可每年增加茶农收入5.25万元以上，辐射带动10万亩，年增加收入300万元以上；通过项目实施组织专业的技术培训，教授村民先进的茶叶种植、加工技术，提高他们的生产技能和市场竞争力。2.就业完工：通过项目实施，带动项目区初制所、全作社发展，增加基地管理和生产加工就业岗们，预计年可增加生产加工就业岗位50个以上。3.帮助产销对接：依托龙头企业的市场网络和品牌优势，帮助项目区茶农拓展茶叶销售市场，提高茶叶的知名度和市场占有率。</t>
  </si>
  <si>
    <t>杨耀斌</t>
  </si>
  <si>
    <t>鲁史镇人民政府</t>
  </si>
  <si>
    <t>河边村</t>
  </si>
  <si>
    <t>凤庆县鲁史镇河边村茶叶初制所提升改造项目</t>
  </si>
  <si>
    <t>项目计划总投资186万元，其中：1.计划申请财政衔接资金106万元，对河边村茶叶初制所进行功能提升，新建厂房1000平方米，提升生产厂房400平方米，购置满足生产的设备，配套农业产业防灾减灾增产促农民增收设施；2.企业投入80万元购置砖茶压制机、运输机械、茶园管护、技能培训、农残检测设备等生产设备。</t>
  </si>
  <si>
    <t>通过项目建设，覆盖周边农户提升茶园管理1000亩，农户按企业要求对茶园科学管理，提升茶园质量和品质，企业与茶农签订收购合同，每年可实现年生产加工干茶200吨，每吨利润1万元，预计营收纯利润200万元；通过增强监测和预测预警能力，将会减少经济损失5%以上，大幅增强脱贫地区人群自然灾害防范能力、临灾避险能力、产业自救能力，把风险隐患化解在萌芽之时、成灾之前，，提升农民的经济收入和农业产业附加值，坚决守住不发生规模性返贫的底线。项目受益农户283户778人，其中脱贫户和监测对象76户288人。</t>
  </si>
  <si>
    <t>1.带动生产：指导带动农户管护茶叶面积1000亩；2.帮助产销对接：茶叶每亩产量200公斤，企业与农户签订协议，农户按照企业要求科学管理，规范采摘制作，企业按照高于市场价1元/公斤收购，每亩增收200元，按项目区周边茶园面积1000亩，可实现增收20万元以上；3.就业务工：为项目村村民就近提供就业岗位3个，阶段性制茶临时工30余人，年用工量120余人次，实现劳务收入12万元。4.资产收益分红：项目建设完成后，资产归村集体所有，分别由企业运营，按照“固定保底+分红”方式，企业每年向村集体支付资产保底租金4万元，营收纯利润（产量200吨，纯利润1万元/吨）200万元，按照4%进行分红，每年可增加村集体经济8万元；共计每年可增加村集体经济12万元，通过四议两公开优先向脱贫人口和监测对象倾斜。</t>
  </si>
  <si>
    <t>赵  兵</t>
  </si>
  <si>
    <t>小湾镇人民政府</t>
  </si>
  <si>
    <t>三水村</t>
  </si>
  <si>
    <t>凤庆县小湾镇三水村茶叶加工建设项目</t>
  </si>
  <si>
    <t>项目计划总投资626万元，其中：1.申请财政衔接资金326万元。①在三水村新建茶叶精制加工厂房（第一层为砖混结构全框架，第二层为钢架结构房）1200平方米，投资概算258万元；②购置解块机1台、分筛机2台、数控设备5套，投资概算62万元；③配套农业产业防灾减灾增产促农民增收设施，投入资金6万元。2.企业投入300万元。①用于建设厂房第三层600平方米及水电照明设施，投资概算108万元；②购置茶叶加工设备1套（匀堆机1台、智能萎凋槽30条、65型揉捻机15台、自动烘干机2台），投资概算95.2万元；③改建公路100米，投资概算10万元；④附属设施及生活区改造，投资概算86.8万元。</t>
  </si>
  <si>
    <t>1.项目建成后，企业可实现年生产加工干茶300吨，预计可实现年销售总收入达1500万元。覆盖带动三水村、梅竹村、华峰村、锦秀村四个行政村农户提升茶园管理8000亩，企业按滇红茶原料基地标准要求农户管理茶园，提升茶园质量和茶叶品质，与茶农签订收购合同。受益农户860户3454人，其中脱贫户和监测对象178户612人。
  2.通过增强监测和预测预警能力，将会减少经济损失5%以上，大幅增强脱贫地区人群自然灾害防范能力、临灾避险能力、产业自救能力，把风险隐患化解在萌芽之时、成灾之前，提升农民的经济收入和农业产业附加值，坚决守住不发生规模性返贫的底线。</t>
  </si>
  <si>
    <t>1.带动生产：指导带动农户管护产业面积8000亩，可实现年销售总收入达1500万元。；2.帮助产销对接：企业按高于市场价0.5元每公斤向农户收购鲜叶，预计农户每年可增收800元以上，受益农户860户，可增加群众收益68.8万元以上；3.就业务工：在促进群众产业增收同时，解决当地群众长期务工12人以上，季节性用工50人以上，其中脱贫户（监测户）15人以上，带动片区群众务工增收50万元以上。 4.资产收益分红：村集体经济采取“保底+分红”的方式。即：12万元（保底）+企业利润（年收入-成本）*10%，预计增加村集体经济17万元以上，通过四议两公开优先向脱贫人口和监测对象倾斜。</t>
  </si>
  <si>
    <t>董成文</t>
  </si>
  <si>
    <t>大寺乡人民政府</t>
  </si>
  <si>
    <t>德乐村</t>
  </si>
  <si>
    <t>凤庆县大寺乡大河茶叶初制所改造提升建设项目</t>
  </si>
  <si>
    <t>计划投资510万元，其中：1.申请中央财政衔接资金130万元，改造德乐村集体茶所1000㎡，建设管理用房200㎡，拆除危旧房120㎡，水电路改造；茶叶晾晒场硬化建设1000㎡；以及购置茶叶生产加工生产线1条（其中：30平方全自动烘干机1台、萎凋槽10组、65型揉桶6只、110型杀青机1台、红茶发酵室1间、自动解块机1台、理条机4台、风选机1台、提香机1台、抖筛机2台、平面圆筛机1台），配套农业产业防灾减灾增产促农民增收设施1套；2.经营性主体和群众投入374万元，用于茶叶生态基地建设管护。</t>
  </si>
  <si>
    <t>通过改造德乐村集体茶所1000㎡，建设管理用房200㎡，拆除危旧房120㎡，水电路改造；茶叶晾晒场硬化建设1000㎡；以及购置茶叶生产加工生产线1条（其中：30平方全自动烘干机1台、萎凋槽10组、65型揉桶6只、110型杀青机1台、红茶发酵室1间、自动解块机1台、理条机4台、风选机1台、提香机1台、抖筛机2台、平面圆筛机1台）；茶叶生态基地建设管护；可实现年产值1200万元，加工厂可提供稳定性就业岗位4人，季节性用工2700人次,务工总收入预计可达43万元；村集体每年可获得租金6万元；通过增强监测和预测预警能力，将会减少经济损失5%以上，大幅增强脱贫地区人群自然灾害防范能力、临灾避险能力、产业自救能力，把风险隐患化解在萌芽之时、成灾之前，提升农民的经济收入和农业产业附加值，坚决守住不发生规模性返贫的底线。项目受益农户291户1164人（脱贫户和监测对象21户67人）。</t>
  </si>
  <si>
    <t>1.带动生产：带动指导德乐村茶园面积5800亩，每年春茶可采收鲜茶580吨，亩产100公斤，按春茶8元/公斤计，亩均收益800元；按夏秋茶每年每亩100公斤，4元/公斤计，亩均收益400元；通过生态管护提质增效示范带动，进一步提高下树率及茶叶品质，预计每亩增加40公斤产量；2.帮助产销对接，通过项目建设提高茶叶价格，春茶可达10元/公斤，夏秋茶可达5元/公斤，带动每亩茶园增收600元，5800亩茶园可实现增收348万元；3.就业务工，茶所可提供稳定就业岗位4人，按每人年均工资4万元计，务工收入为16万元，季节性用工2700个左右，按100元/每人每日，务工总收入可达27万元。。
4.资产收益分红：项目建成后，德乐村管理的资产出租给凤庆县滇红股份有限公司，确保每年租金收入不低于6万元。按5%最低收益率测算，租金收入逐年增加部分作为分红收益。实际分红金额将根据资产出租的实际收益情况进行调整，通过四议两公开优先向脱贫人口和监测对象倾斜。</t>
  </si>
  <si>
    <t>杨正凡</t>
  </si>
  <si>
    <t>腰街彝族乡人民政府</t>
  </si>
  <si>
    <t>腰街村</t>
  </si>
  <si>
    <t>凤庆县腰街彝族乡卫汩茶业提质增效建设项目</t>
  </si>
  <si>
    <t>项目总投资700万元，其中：1.申请财政衔接资金330万元，建设钢结构茶叶精制加工车间800平方米、茶叶晾晒棚580平方米、茶叶仓库1000平方米；配套农业产业防灾减灾增产促农民增收设施1套。2.经营主体投入370万元，新建古树普洱茶体验馆一座1000平方米。</t>
  </si>
  <si>
    <t>通过建设项目建设，可实现年生产加工干茶约300吨，优质古树茶5吨，预计经济收入2000万元。覆盖周边农户茶园3000亩，企业无偿提供茶园管护技术，并与农户签订保底收购协议。通过合作经营、代管等多种模式，在增加群众务工增收同时，增加村集体经济收入；通过增强监测和预测预警能力，将会减少经济损失5%以上，大幅增强脱贫地区人群自然灾害防范能力、临灾避险能力、产业自救能力，把风险隐患化解在萌芽之时、成灾之前，规避不合理农业项目实施，增强农业产业抗灾能力，提升农民的经济收入和农业产业附加值，坚决守住不发生规模性返贫的底线。受益人口2258户8867人，其中脱贫户和监测对象1496户5843人。</t>
  </si>
  <si>
    <t>1.带动生产：企业无偿提供茶园管护技术，带动指导农户提升管护茶园3000亩；2.帮助产销对接：运营主体与涉及农户签订茶叶收购协议，按照高于市场价1至2元/kg的价格收购片区茶农茶叶，以生产40吨茶叶来算，预计收购茶农鲜叶160余吨，预计为茶农增收32万元以上。3.就业务工：通过农户在基地采摘茶叶务工，按100元/人·天计算，项目可带动本地务工8000人次，收益80万元。4.资产收益分红：项目建成后，由云南卫汩茶叶有限公司运营，按“固定保底+分红”的方式村集体年增收9.72万元以上。</t>
  </si>
  <si>
    <t>史福洲</t>
  </si>
  <si>
    <t>凤山镇人民政府</t>
  </si>
  <si>
    <t>红塘村</t>
  </si>
  <si>
    <t>凤庆县凤山镇红塘村集体茶厂精制茶设备购置项目</t>
  </si>
  <si>
    <t>项目总投资630万元，其中：1.申请财政衔接资金160万元，主要配套静电除杂机、风选机、提香机、小包装等精制设备1套，形成的固定资产归村集体所有；2.整合资金470万元。主要用于厂房1760平方米、仓储车间260平方米，初加工设备1套。</t>
  </si>
  <si>
    <t>通过项目建设，可实现年生产红毛茶89.7吨，产值569.6万元，覆盖周边农户提升茶园管理3325亩，企业按滇红茶原料基地标准要求农户管理茶园，提升茶园质量和茶叶品质，与茶农签订收购合同，项目受益农户103户356人，其中脱贫户和监测对象34户125人。</t>
  </si>
  <si>
    <t>1.带动生产：带动指导周边农户提升茶园管理3325亩，企业按滇红茶原料基地标准要求农户管理茶园，提升茶园质量和茶叶品质，将有效提升红塘村村集体茶厂精制茶生产能力；2.帮助产销对接：运营主体与农户签订保护价收购协议，提高项目区优质茶叶收购价格，提高收购价0.5元/公斤，亩产270公斤鲜叶，户均5亩，总面积3325亩，共增加收入44.8875万元；3.就业务工：茶厂最低提供就业岗位5人，按每人年均工资4万元计，务工收入为20万元。从而保证群众收入持续增长预计可直接带动103户农户实现增收，户均增收6299.75元；4.资产收益分红：凤庆县红塘村农业开发有限公司为村办企业，项目建成后，村集体年增收8万元以上，通过四议两公开优先向脱贫人口和监测对象倾斜。</t>
  </si>
  <si>
    <t>税  金</t>
  </si>
  <si>
    <t>勐佑镇人民政府</t>
  </si>
  <si>
    <t>勐佑村、高山村</t>
  </si>
  <si>
    <t>凤庆县勐佑镇茶叶初制所提升改造建设项目</t>
  </si>
  <si>
    <t>1.项目计划投资280万元，其中：（1）申请财政衔接资金90万元，提升改造勐佑村集体茶所600平方米，购置解块机、揉捻机、烘干机、筛茶机等生产设备；（2）经营主体和群众投入190万元，用于生态茶基地管护。
2.计划投资236万元，其中：（1）申请财政衔接资金76万元，提升改造高山村集体茶所720平方米，购置揉捻机7台，配套烘干机、分筛解块机等，修复产业道路800米；配套农业产业防灾减灾增产促农民增收设施；（2）经营主体和群众投入160万元，用于生态茶基地管护。</t>
  </si>
  <si>
    <t>通过提升改造勐佑村集体茶所600平方米，购置解块机、揉捻机、烘干机、筛茶机等生产设备，以及提升改造高山村集体茶所720平方米，购置揉捻机7台，配套烘干机、分筛解块机等，修复产业道路800米，建设产业防灾减灾基础设备1套，可实现年生产加工干茶400吨，预计经济总收入1800万元。覆盖周边农户提升茶园管理8000亩，企业按滇红茶原料基地标准要求农户管理茶园，提升茶园质量和茶叶品质，与茶农签订收购合同，同时气象监测站将会减少经济损失5%以上，大幅增强脱贫地区人群自然灾害防范能力、临灾避险能力、产业自救能力，增加农户收入。项目覆盖受益农户1136户4746人，其中脱贫户、监测对象71户286人。</t>
  </si>
  <si>
    <t>1.带动生产：带动指导勐佑村和高山村茶所提升管护茶园面积8000亩，每年可采收鲜茶1600吨，亩产400公斤，按春茶12元/公斤计，亩均收益4800元，按夏秋茶5元/公斤计，亩均收益2000元；2.帮助产销对接：运营主体与农户签订保护价收购协议，价格每公斤上涨20%左右，带动每亩茶园增收100元，8000亩茶园可实现增收80万元；3.就业务工：两个茶所可提供就业岗位10人，按每人年均工资4万元计，务工收入为40万元。综上，该项目覆盖受益农户1136户每年共增收120万元，户均增1056元。4.资产收益分红：村集体按照每年不低于总投资5%固定分红以及收益分红，预计勐佑村集体收入可增加4.5万元，高山村集体收入可增加3.5万元，通过四议两公开优先向脱贫人口和监测对象倾斜。</t>
  </si>
  <si>
    <t>吴兴蕊</t>
  </si>
  <si>
    <t>三岔河镇人民政府</t>
  </si>
  <si>
    <t>1.松花村
2.棉花林村
3.雪华村</t>
  </si>
  <si>
    <t>凤庆县三岔河镇2025年茶叶加工厂改扩建发展建设项目</t>
  </si>
  <si>
    <t>项目计划总投资1510万元，其中使用财政衔接资金370万元，企业和群众自筹资金1140万元。
1.三岔河镇松花村茶叶加工厂建设，共计投资530万元。
  （1）财政衔接资金120万元：在松花村村集体茶厂拆除老厂房副楼170平方米，新建框架结构厂房3层共500平方米，硬化场地700平方米，更换老厂房屋顶和楼面板、加固构造柱和内外墙粉刷，配套完善相关附属设施建设等，投资估算114万元；建设农业产业防灾减灾增产促农民增收配套设施1套，投资估算6万元。
  （2）企业和群众自筹410万元：用于剩余厂房建设和设备购买，以及标准茶叶原料基地管护。
2.三岔河镇棉花林村茶叶加工厂建设，共计投资450万元。
  （1）财政衔接资金120万元：在棉花林村新建钢架结构综合厂房双层共850平方米，硬化场地400平方米，硬化进厂道路0.3公里，配套完善相关附属设施建设，投资估算90万元；购置杀青机、揉捻机、烘干机等生产加工机器设备，投资估算30万元。
  （2）企业和群众自筹330万元：用于剩余厂房建设和设备购买，以及标准茶叶原料基地管护。
3.三岔河镇雪华村茶叶加工厂建设，共计投资530万元。
  （1）财政衔接资金130万元：在雪华村村集体茶厂拆除老厂房230平方米，新建钢架结构综合厂房800平方米，场地硬化150平方米，配套完善相关附属设施建设等，投资估算100万元；购置杀青机、揉捻机、烘干机、萎凋槽等生产加工机器设备，投资估算30万元。
  （2）企业和群众自筹400万元：用于剩余厂房建设和设备购买，以及标准茶叶原料基地管护。</t>
  </si>
  <si>
    <t>通过建设村集体茶厂3个，产业防灾减灾设施1套，一是带动片区茶叶提质增效，增强防灾减灾监测和预测预警能力；二是预计三个茶厂可实现年生产加工干毛茶170余吨，预计经济保底总收入850万元。覆盖周边农户提升茶园管理13000余亩，企业按滇红茶原料基地标准要求农户管理茶园，提升茶叶质量和茶叶品质，与茶农签订收购标准；三是惠及农户1842户7506人，其中脱贫人口及监测对象164户588人，有效解决群众就近就地务工100多人；四是壮大村集体经济年收入3万元以上。</t>
  </si>
  <si>
    <t>1.带动生产：带动产业无害化有机管理余13000亩，提升鲜叶品质；2.帮助产销对接：项目建成后盘活集体废置茶厂、茶园，引进优质茶叶加工企业，弥补茶企入驻空白点，从而拓宽茶农茶叶销售渠道，提高茶叶下树率，有效增加群众收入。优于市场价收购农户产品，鲜叶每公斤高于市场价1元—2元左右，以亩产550公斤鲜叶计，每亩最低增收550元，户均增收3500元以上。惠及至少农户1842户7506人，其中脱贫人口及监测对象164户588人；3.就业务工：项目可带动项目施工务工、茶园管护务工、采摘务工、制茶务工等100人以上，日工资100元计，月工资3000元以上。4.资产收益分红：资产均为村集体资产，主要租赁给运营主体经营，年租金约定以企业营业收入3%，不低于3万元/年，通过四议两公开优先向脱贫人口和监测对象倾斜。</t>
  </si>
  <si>
    <t>赵云瑞</t>
  </si>
  <si>
    <t>雪山镇人民政府</t>
  </si>
  <si>
    <t>新平村</t>
  </si>
  <si>
    <t>凤庆县雪山镇新平村茶叶加工厂建设项目</t>
  </si>
  <si>
    <t>项目总投资586万元，其中：1.财政衔接资金150万元，建设内容为：新建钢架结构厂房1000平方米，茶叶包装设备1套，电力设施1件；2.企业自筹436万元，建设内容为：茶叶加工厂房3000平方米，场地硬化1000平方米，茶叶加工设备1套，茶叶基地管护328亩。</t>
  </si>
  <si>
    <t>通过建设茶叶加工厂1个，配套茶叶加工包装设备，开展茶叶加工包装，形成固定资产通过租赁产生村集体经济收入，可实现年生产加工干茶250吨，预计经济总收入300万元。覆盖周边农户提升茶园管理2000亩，提升茶园质量和茶叶品质，促进茶叶交易，可带动165户506人，其中脱贫户12户36人。</t>
  </si>
  <si>
    <t>1.带动生产：可带动重点165户506人（其中脱贫户12户36人）实施茶叶提质增效2000多亩；2.帮助产销对接，运营主体与农户签订保护价收购协议，收购农户茶叶40余吨，促进群众增收80万元；3.就业务工，项目的建设提供村民和脱贫户、监测对象就近务工平台，提供就业岗位15个左右，日均工资100元左右，可实现群众年工资性收入增收达15万元左右；4.资产收益分红：运营主体每年按照“保底+收益分红”向村集体支付收益，村集体经济可实现增收7万元左右，通过村集体收益分配，重点向脱贫人口和监测对象倾斜。</t>
  </si>
  <si>
    <t>王贵荣</t>
  </si>
  <si>
    <t>杨家寨村</t>
  </si>
  <si>
    <t>凤庆县营盘镇杨家寨村茶所建设项目（二期）</t>
  </si>
  <si>
    <t>项目计划总投资520万元，其中：1.申请财政衔接资金90万元，对原有的生产车间进行改造升级，改造提升厂房600平方米、产业配套用房200平方米，配套茶叶加工相关设备设施。
2.经营主体投入430万元，用于采购茶叶加工相关设备、采购化肥、提供技术培训及管护服务等投入。</t>
  </si>
  <si>
    <t>430</t>
  </si>
  <si>
    <t>通过改造杨家寨村茶所，完善杨家寨片区茶叶基地茶叶加工配套设施，可实现年收购茶叶800余吨，带动杨家寨村及周边2000多亩茶园种植管护水平进一步提升，实现亩均增收300元以上，2000亩茶园预计可增加产值60万元。项目受益1个行政村341户1426人，其中，脱贫户及监测对象147户580人。</t>
  </si>
  <si>
    <t>1.带动生产：杨家寨村及周边现有农户提升管护茶园2000多亩，通过实施精细化种植管护后，预计每年可采收鲜叶800吨（亩产400公斤）；帮助产销对接，茶所按均价8元/公斤收购，可实现亩均产值3200元，相较于目前亩均产值2900元可稳定增加300元，2000亩茶园预计可增加产值60万元；2.就业务工：提供脱贫户、监测对象就近务工平台，茶所可提供务工岗位10个左右，预计可增加群众务工收入18万元（按务工6个月，3000元/月计算）。通过项目实施后，共计带动农户增收78万元，受益341户，户均增收2287元以上。3.资产收益分红：按照“村党组织+村集体合作社+凤庆县农合联商贸有限公司+农户”的模式，建立利益联结机制。项目建设形成的经营性资产归杨家寨村所有，村集体采取资产收益“保底+分红”的方式，每年收取运营主体支付厂房和设备固定租金6.5万元（原则上不低于5%的比例），同时按运营主体当年生产经营获利净利润2%的比例收取收益分红，壮大村集体经济，并通过村集体二次收益分配，重点向脱贫人口和监测对象倾斜。</t>
  </si>
  <si>
    <t>凤庆县文化旅游局</t>
  </si>
  <si>
    <t>厚丰村</t>
  </si>
  <si>
    <t>凤庆县洛党镇厚丰村后寨里康养旅居建设项目</t>
  </si>
  <si>
    <t>休闲农业与乡村旅游</t>
  </si>
  <si>
    <t>项目计划总投资1930万元，其中：1.申请财政衔接资金500万元，用于改善乡村旅游基础设施建设，包括：①“两污改造”，垃圾收集房3座、分类垃圾桶30个、垃圾箱3个，排污沟500米、污水管道建设2000米、大三格1个、污水井60个；②弱电入地1800米；③块石道路建设1800平方米、挡墙1500立方米、石板路1200米、场地硬化3000平方米及配套建设；④改造200平方米农产品仓储车间（微商铺10个）。2.运营主体投入1430万元：企业负责以商招商和运营管理，吸引投资1430万用于改造古村落房屋30栋。</t>
  </si>
  <si>
    <t>通过“两污改造”、“村容村貌整治”、“基础设施建设”，带动企业招商改造古村落房屋30栋，项目受益农户267户1069人，其中脱贫户和监测对象21户78人。</t>
  </si>
  <si>
    <t>1.就业务工：村级基础设施建设带动务工收入260万元；②带动竹编及羊肚菌销售60万元；③企业可提供稳定就业岗位10个，劳务工资40万元；2.带动生产：带动周边农户发展餐饮、民宿8户，预计增加收入120万元。农户预估收益480万元，受益农户267户，户均收益17977元。3.资产收益分红：①固定分红为农产品仓储车间等租金收益3.9万元，②收益分红为32栋房屋整体运营每年资金收入23万元，每五年上涨租金5%；③企业营业收入超过200万元部分的3%给予村级进行分红，通过四议两公开优先向脱贫人口和监测对象倾斜。</t>
  </si>
  <si>
    <t>凤庆县文化旅游局、洛党镇人民政府</t>
  </si>
  <si>
    <t>杨雪敏、于学文</t>
  </si>
  <si>
    <t>诗礼乡人民政府</t>
  </si>
  <si>
    <t>孔兴村</t>
  </si>
  <si>
    <t>凤庆县诗礼乡生物质燃料加工厂建设项目</t>
  </si>
  <si>
    <t>项目计划总投资510万元，其中：1、申请财政衔接资金150万元。①新建生物质颗粒燃料加工厂1000平方米（含原料堆放区、加工厂房、成品仓库、管理用房、地磅秤），仓储用房1000平方米及附属用房100平米；投资概算70万元；②购置加工设备1套，包括木材粉碎机、烘干机、拌料机、高压成型机等；投资概算50万元；③附属工程包括场地平整、硬化500平方米，生产用水架设等；投资概算30万元；
2、经营主体和群众投入360万元，用于实施生物质燃料加工厂场场地租赁和用地手续办理，装载机，运输车等设备补充购置，改造蓄水池3个，修复烟区产业道路5公里。</t>
  </si>
  <si>
    <t>通过在孔兴村建设生物质燃料加工厂1座，解决秸秆、核桃壳、废旧木材等回收利用，满足江北三乡镇（诗礼、鲁史、新华）烤烟烘烤、核桃烘干对燃料的需求，实现对生物质颗粒成型燃料的加工和仓储，可实现年加工燃料3000吨以上，供应生物质燃烧机1000台以上，促进地方产业的闭合发展，增加群众收益，带动群众发展产业，拓宽群众增收渠道。村集体通过厂房和设备租赁租金收取等方式增加村集体经济收入。项目受益农户857户3599人（脱贫户106户435人）</t>
  </si>
  <si>
    <t>1.带动生产：项目建成后，可覆盖江北三乡镇（诗礼、鲁史、新华），满足烤烟烘烤、核桃烘干对燃料的需求，可实现年加工燃料3000吨以上，供应生物质燃烧机1000台以上，预计受益农户857户3599人（脱贫户106户435人）以上。带动农户增收111.6万元以上户均增收1302元。2.帮助产销对接：预计可收购农户加工原料（核桃壳、废旧木材、秸秆等）1000吨以上，可为农户增收30万元；燃料成本节约增收（在同一燃烧值的情况下，由用煤1580元/吨调整为用生物质燃料1020元/吨）1200吨（目前诗礼用量）*560元/吨，计67.2万元；3.就业务工：加工厂可提供稳定就业岗位增收4人*3000元/月*12月，计14.4万元。4.资产收益分红：村集体获得租金4.7万元。合作社每年向村集体支付租金4.7万元，并按照当年营收纯利润的3%进行分红。村集体通过保底加工厂租金+分红方式获得收益，通过四议两公开优先向脱贫人口和监测对象倾斜。</t>
  </si>
  <si>
    <t>朱建华</t>
  </si>
  <si>
    <t>新华彝族苗族乡人民政府</t>
  </si>
  <si>
    <t>砚田村</t>
  </si>
  <si>
    <t>凤庆县新华乡工业辣椒种植基地建设项目</t>
  </si>
  <si>
    <t>项目依托临沧甬诚农业科技有限公司一期工业辣椒初加工厂房扩大再生产，发展工业辣椒种植和辣椒苗培育，建设占地18亩工业辣椒种植基地1个。项目计划总投资1042万元，其中：（一）申请使用财政衔接资金216万元，建设内容：1.场地平整及硬化3760平方米，投入资金39万元；2.建设厂房和辣椒颗粒加工车间2000平方米、管理用房960平方米，投入资金151万元；3.配套水电设施（1000千瓦容量台变1台），投资20万元；4.配套农业产业防灾减灾增产促农民增收设施，投入资金6万元。（二）企业投资826万元，建设内容：1、一期厂房1000平方米，烘烤设备，投入资金300万元；2、采购初加工设备、颗粒加工设备、实验室设备等，投入资金526万元。</t>
  </si>
  <si>
    <t>通过新华乡工业辣椒种植基地建设项目实施，衔接资金用于投资固定资产，项目形成资产归项目区村集体所有。项目建成后临沧甬诚农业科技有限公司对固定资产进行承租，进行基地运营和加工管理，并负责对农户产品进行回收。该基地建成后可带动项目区范围农户进行种植，农户种植成本每亩1300元，每亩预计毛收入7000元。通过项目建设可通过项目建设，可实现年生产加工干辣椒647吨，预计经济总收入3400万元。覆盖周边种植农户6000亩；通过增强监测和预测预警能力，将会减少经济损失5%以上，大幅增强脱贫地区人群自然灾害防范能力、临灾避险能力、产业自救能力，把风险隐患化解在萌芽之时、成灾之前，提升农民的经济收入和农业产业附加值，坚决守住不发生规模性返贫的底线。预计惠及3个乡镇，行政村15个1550户6210人，其中脱贫户及“三类人员”47户153人。</t>
  </si>
  <si>
    <t>1.就业务工：吸纳群众就近务工，长期用工需25人，务工收入135万元；2.带动生产：基地建成后带动周边农户发展种植约6000亩（每户3至5亩），由运营主体负责产品回收。3.帮助产销对接：辣椒种植后最低亩产800公斤，种植农户与企业签订种植协议，企业承诺保底回收价5元/公斤，每亩可增加种植农户收入5700元。预计惠及3个乡镇，行政村15个1550户6210人，其中脱贫户及“三类人员”47户153人。3.资产收益分红：资产为村集体资产，租赁给临沧甬诚农业科技有限公司，年租金为7.2万元/年。</t>
  </si>
  <si>
    <t>谢天龙</t>
  </si>
  <si>
    <t>洛党镇人民政府</t>
  </si>
  <si>
    <t>白云村</t>
  </si>
  <si>
    <t>凤庆县洛党镇白云村青梅初加工及农特产品收储中心建设项目</t>
  </si>
  <si>
    <t>项目计划总投资344万元，其中：1.申请财政衔接资金144万元，建设800平方米钢结构标准化加工厂，其中加工区600平方米、产品仓储车间200平方米。2.运营主体投入资金200万元，安装腌制梅干生产线1条、烘干设备、仓储设施等。</t>
  </si>
  <si>
    <t>通过建设800平方米钢结构标准化加工厂，带动青梅产业发展，可实现年生产加工梅干100吨，预计经济总收入240万元。覆盖周边农户提升青梅管理200亩，企业按腌制梅干标准要求农户管理青梅园，提升青梅质量和品质，与农户签订收购合同。项目受益农户226户949人，其中脱贫户和监测对象48户149人。</t>
  </si>
  <si>
    <t>1.带动生产：企业提供种苗发动群众种植，保底收购3元/公斤，按亩产300公斤计，亩均收益900元，农户挂果200亩收益18万元；2.帮助产销对接：企业免费提供种苗并种植在农户地上，由农户负责管理；共租地1000亩，土地租金400元/亩，每五年递增5%，收入40万元；3.就业务工：年用工量约1.5万人次左右，支付劳务工资120万元。农户共增收178万元，受益农户226户，户均增收5853元。④企业收入：每3吨青梅加工出1吨梅干，梅干产量100吨，按2.4万/吨销往广东，企业收入240万（利润30%72万元）。4.资产收益分红：按投入财政衔接资金的3%收取租金，村集体经济增收4.5万元；集体建设用地联营收入600元/年/亩，通过四议两公开优先向脱贫人口和监测对象倾斜。</t>
  </si>
  <si>
    <t>于学文</t>
  </si>
  <si>
    <t>习谦村</t>
  </si>
  <si>
    <t>凤庆县勐佑镇习谦村冬季农业种植基地建设项目</t>
  </si>
  <si>
    <t>项目计划总投资510万元，其中：1.申请财政衔接资金90万元，修建灌溉沟渠1000米，架设灌溉管网3000米，建设产业道路2000米，购置采收机械一台，配套管理房1间120平方米；2.经营主体和群众投入420万元，发展以洋芋为主的冬季农业基地500亩，以及基地管护。</t>
  </si>
  <si>
    <t>通过修建灌溉沟渠1000米，架设灌溉管网3000米，建设产业道路2000米，购置采收机械一台，配套管理房1间120平方米。在习谦坝适宜区域大力发展以洋芋为主的冬季农业基地500亩，提高当地冬季农闲季的土地利用率，进一步优化习谦产业结构。项目促进当地群众就业增收。项目覆盖受益农户548户2132人，其中脱贫户、监测对象脱贫户17户68人。</t>
  </si>
  <si>
    <t>1.带动生产：带动农户发展以洋芋为主的冬季农业基地500亩，洋芋亩均产量2吨，零售2.5元/公斤；2.帮助产销对接：合作社订单收购3元/公斤，利用冷库储存延时销售，500亩洋芋可实现增收50万元，受益农户548户，户均增收912元。3.资产收益分红：村集体按照每年不低于总投资5%固定分红以及收益分红，预计习谦村集体收入可增加4.5万元，通过四议两公开优先向脱贫人口和监测对象倾斜。</t>
  </si>
  <si>
    <t>二、就业项目</t>
  </si>
  <si>
    <t>凤庆县人力资源和社会保障局</t>
  </si>
  <si>
    <t>凤庆县2025年乡村公益性岗补助项目</t>
  </si>
  <si>
    <t>公益性岗位</t>
  </si>
  <si>
    <t>开发乡村公益性岗位500个,安置使用脱贫人口和监测对象劳动力500人，每人每月发放补贴800元。</t>
  </si>
  <si>
    <t>通过开发乡村公益性岗位500个，每人每月发放补贴800元，2025年计划安排12个月，发放补贴资金480万元。为脱贫户、监测户提供就业岗位，持续增加群众收入。项目受益脱贫户及监测户500人</t>
  </si>
  <si>
    <t>——</t>
  </si>
  <si>
    <t>董旺强</t>
  </si>
  <si>
    <t>凤庆县2025年脱贫人口跨省务工交通补贴项目（第一批）</t>
  </si>
  <si>
    <t>交通费补助</t>
  </si>
  <si>
    <t>对全县农村脱贫劳动力跨省外出务工，按照每人每年800元的标准给予一次性交通补助。</t>
  </si>
  <si>
    <t>通过开展脱贫劳动力跨省、跨州市务工交通补助工作，发放交通补贴490万元，补助6125人；鼓励农村劳动力外出务工并稳定就业，带动增加脱贫人口收入。</t>
  </si>
  <si>
    <t>三、乡村建设行动</t>
  </si>
  <si>
    <t>清华村、诗礼村</t>
  </si>
  <si>
    <t>凤庆县诗礼乡人居环境整治和基础设施补短项目</t>
  </si>
  <si>
    <t>人居环境整治</t>
  </si>
  <si>
    <t>项目计划总投资503万元，其中：1、申请财政衔接资金100万元。①建设清华村大寺、麦地、大场、西云、东方小组5个污水收集处理系统（36立方米大三格氧化塘5个），配套架设污水收集主管2.5千米及其他附属设施设备；投资概算40万元；②建设垃圾收集处理点1个，配套垃圾收集转运斗10个；投资概算20万元；③修复永兴自然村氧化塘1座，修复古驿道1.5公里；投资概算14万元；④实施永兴自然村公路提质改造2.6公里（清华村观景台至古墨寨门）；投资概算26万元。
2、农户投入131万元，涉及农户自行购买安装污水收集入户岔管9.5千米，涉及农户投功投劳建设沉沙池18个（27立方），实施入户路硬化5000平方米等。
3、申请财政衔接资金100万元。①修复诗礼乡街子自然村污水管网1千米（路面开挖修复、Ф0.5m排污管更换安装）；投资概算40万元；②建设12个污水收集处理系统（大三格氧化塘），氧化池累计252立方米，配套架设污水收集主管6千米及其他附属设施设备；投资概算60万元；
4、经营主体和群众投入172万元，涉及农户自行购买安装污水收集入户岔管18千米，涉及农户投工投劳建设沙池36个（54立方米），实施入户路硬化4000平方米等。</t>
  </si>
  <si>
    <t>通过项目实施，可有效解决清华村生活垃圾分类处置和生活污水收集处理，激发群众内生动力，全面提升人居环境质量，提高群众的获得感、幸福感。同时可解决诗礼村街子自然村沿街道路污水乱排放问题，解决12个自然村人畜污水收集处理问题，进一步激发群众内生动力，发挥乡村振兴理事会作用，提升人居环境质量，提高集镇美誉度和群众生活品质。项目受益农户1239户5145人（脱贫户393户1666人）</t>
  </si>
  <si>
    <t>砚田村、新华村</t>
  </si>
  <si>
    <t>凤庆县新华乡村容村貌提升建设项目</t>
  </si>
  <si>
    <t>农村基础设施
（含产业配套基础设施）</t>
  </si>
  <si>
    <t>项目计划总投资519万元，其中：1.申请使用衔接资金200万元：（1）砚田村计划申请使用入财政衔接资金100万元：①在砚田村建设100方水池2个；在砚田村上八小组、下八小组及德林小组和凤云村自口小组、太极小组铺设dn40管9km；入户管道dn25镀锌管15km；dn15镀锌管20km；水表（带闸阀）215套。②撬动民间资本约94万元，通过饮水工程实施，可带动农户建设24立方米水窖80个、架设管网PE管30公里。（2）新华村计划申请使用入财政衔接资金100万元：①在新华村建设新华自然村生活污水集中整治，1、铺设Φ200pvc管3.5km；2、铺设Φ300波纹管1.5km；3、40*40沉砂池70个、50*50检查井15个、10立方氧化塘（大三格）1个、4立方垃圾池3个。②撬动民间资本约225万元，项目主要建设村组污水收集主管道，户收集管道由农户自筹，带到农户硬化入户道路3公里。</t>
  </si>
  <si>
    <t>1.通过新华乡砚田片区饮水工程建设，能有效解决砚田村、凤云村两地群众饮水问题，进一步完善新华乡基础设施建设，提升基础设施服务功能。预计受益人数215户861人；2.通过新华乡生活污水集中整治建设项目实施，能提高新华乡污水治理能力，提升村容村貌，进一步提高人居环境水平，预计受益人数207户1030人。</t>
  </si>
  <si>
    <t>鲁史村、金马村</t>
  </si>
  <si>
    <t>凤庆县鲁史镇鲁史村人居环境提升及金马村产业路建设项目</t>
  </si>
  <si>
    <r>
      <rPr>
        <sz val="12"/>
        <rFont val="宋体"/>
        <charset val="134"/>
      </rPr>
      <t>项目计划总投资500万元，其中：1.申请使用财政衔接资金100万元，在鲁史村河西自然村新建规格DN300mmPVC排污主管2km，DN110mmPVC入户支管1.5km，30m</t>
    </r>
    <r>
      <rPr>
        <sz val="12"/>
        <rFont val="宋体"/>
        <charset val="134"/>
      </rPr>
      <t>³</t>
    </r>
    <r>
      <rPr>
        <sz val="12"/>
        <rFont val="宋体"/>
        <charset val="134"/>
      </rPr>
      <t>砖砌大三格化粪池1个，硬化道路1.5km（宽3m，厚0.18m），新建0.4m*0.4m*0.15m排水沟100m，沿路沿线环境提升200平方米及附属设施。2.申请使用财政衔接资金100万元,新建鲁史镇金马村大石板组岔路口至丰华小组产业路硬化2km（宽3m，厚0.18m），及边坡处理50m</t>
    </r>
    <r>
      <rPr>
        <sz val="12"/>
        <rFont val="宋体"/>
        <charset val="134"/>
      </rPr>
      <t>³</t>
    </r>
    <r>
      <rPr>
        <sz val="12"/>
        <rFont val="宋体"/>
        <charset val="134"/>
      </rPr>
      <t>、24m</t>
    </r>
    <r>
      <rPr>
        <sz val="12"/>
        <rFont val="宋体"/>
        <charset val="134"/>
      </rPr>
      <t>³</t>
    </r>
    <r>
      <rPr>
        <sz val="12"/>
        <rFont val="宋体"/>
        <charset val="134"/>
      </rPr>
      <t>水池一座。3.项目区自然村村民以自筹和投工投劳方式投资300万元，在项目建设期内，每户以投工投劳的方式参与公共基础设施和人居环境建设，户均投入50个工，同时自发对自家庭院及周边进行环境提升，带动发展庭院经济。</t>
    </r>
  </si>
  <si>
    <t>通过项目实施，1.河西自然村通过安装污水管网，配套化粪池等附属设施，解决鲁史村河西自然村排污问题，提升人居环境，受益农户155户573人，其中脱贫户和监测对象19户66人；2.大石板小组通过道路硬化、边坡处理和排水沟建设，改善区域交通条件，为产业发展和生产生活提供必要的交通支持。受益农户64户202人，其中脱贫户和监测对象13户39人。</t>
  </si>
  <si>
    <t>小湾镇12个行政村</t>
  </si>
  <si>
    <t>凤庆县小湾镇人居环境和基础设施综合整治提升工程</t>
  </si>
  <si>
    <t>项目计划总投资505万元，其中：1.申请衔接资金投入200万元。①在锦绣村建设DN300污水主管道2200米，投资概算50.6万元；DN200污水主管道2200米投资33万元；配套大三格4个、氧化塘1个、垃圾桶30个、垃圾收集房3座、等为辅的环境治理设施，投资概算16.4万元。②梅竹村茶所平掌安置点沉陷滑坡点挡墙105立方米，投资概算4.5万元；安装φ150波纹管50米，投资概算0.5万元，三面光沟34米，投资概算0.8万元；路面硬化修复1042平方米，投资概算13.6万元。③在华峰村芹菜安置点沉陷路面修复硬化675平方米投资概算8.8万元；④在春光村大平掌安置点进行防洪沟建设400米投资概算12万元；安装太阳能路灯15盏投资概算3.2万元；⑤在三水团结安置点挡墙110立方米4.8万元；安装φ400波纹排水管150米，投资概算1.5万元；⑥对锦秀村榨房街至老牛山岔路口6.4公里产业路进行坍塌路段进行清理加宽、挡墙建设和修复，投资概算48.8万元；安装φ100涵管4道20米，投资概算1.5万元。
2.群众自筹305万元。①建设入户管线（PVC110管）1750米，投资概算15万元。②小三格、堆肥房等建设，投资概算25万元；③对排水沟进行清理6.4公里，投资概算5万元。④入户道路硬化20000平方米（厚15厘米）投资概算260万元。</t>
  </si>
  <si>
    <t>1.通过安装污水主管管4400米，配套大三格4个、氧化塘1个、垃圾桶30个、垃圾收集房3座、堆肥房等为辅的环境治理设施。带动农户投工投劳和投入自家接入主管道排污管。有效处理农村垃圾，解决农村污水横流的现象，提升人居环境，提高群众幸福指数。
  2.通过对安置点建设挡墙215立方米、路面修复硬化1717平方米、防洪沟400米、安装路灯15盏、排水管200米和产业路坍塌清理、挡墙建设、涵管安装6.4公里。筑牢农户居安意识、消除安置点安全隐患，改善群众出行条件，方便群众安全生产，降低生产成本，补齐必要的短板，提升村庄生产生活舒适度。
受益农户3486户13257人，其中脱贫户和监测对象856户2013人。</t>
  </si>
  <si>
    <t>大寺村、回龙村</t>
  </si>
  <si>
    <t>凤庆县大寺乡大寺村、回龙村基础设施建设项目</t>
  </si>
  <si>
    <r>
      <rPr>
        <sz val="12"/>
        <rFont val="宋体"/>
        <charset val="134"/>
      </rPr>
      <t>大寺村人居环境建设项目：项目计划投资400万元，其中，1.财政衔接资金100万元，用于建设14m</t>
    </r>
    <r>
      <rPr>
        <sz val="12"/>
        <rFont val="宋体"/>
        <charset val="134"/>
      </rPr>
      <t>³</t>
    </r>
    <r>
      <rPr>
        <sz val="12"/>
        <rFont val="宋体"/>
        <charset val="134"/>
      </rPr>
      <t>大三格污水处理池2个，污水检查井35个，设置户用雨污分离池200个，并配套相关排污管道（其中：φ200PE管主管2500m，φ50PE管支管15000m，φ300PE波纹管1000m），涵洞修复1个，污水收集池修复1个以及建设4m</t>
    </r>
    <r>
      <rPr>
        <sz val="12"/>
        <rFont val="宋体"/>
        <charset val="134"/>
      </rPr>
      <t>³</t>
    </r>
    <r>
      <rPr>
        <sz val="12"/>
        <rFont val="宋体"/>
        <charset val="134"/>
      </rPr>
      <t>垃圾收集池4个，购置容积360L铁皮垃圾桶50个，修复排污沟600m，切割路面修复150m；2.群众投工投劳300万元。回龙村荒田山小组道路硬化项目；项目计划总投资100万元，全部申请财政衔接资金。在回龙村荒田山自然村硬化C30混凝土路面2km，宽3.5m，厚为15cm；设置C25板瓦型混凝土排水沟；新建φ100cm混凝土涵管32m，浆砌石挡土墙60m</t>
    </r>
    <r>
      <rPr>
        <sz val="12"/>
        <rFont val="宋体"/>
        <charset val="134"/>
      </rPr>
      <t>³</t>
    </r>
    <r>
      <rPr>
        <sz val="12"/>
        <rFont val="宋体"/>
        <charset val="134"/>
      </rPr>
      <t>。</t>
    </r>
  </si>
  <si>
    <t>通过建设排污管道、氧化塘等基础设施，全面提升村庄基础设施建设水平，优化生态环境，完善公共服务体系，构建宜居宜业宜游的美丽乡村，促进农村经济社会全面进步。项目受益农户196户787人（脱贫户和监测对象13户42人）。回龙村荒田山小组道路硬化项目：1、改善交通安全状况，解决村民出行难的问题；2、解决农产品向外销售问题，每年可向外销售核桃26吨，魔芋10吨，每年可增加村民人均收入300元。项目受益人数112户396人（脱贫户和监测对象10户38人）。</t>
  </si>
  <si>
    <t>腰街村、开明村</t>
  </si>
  <si>
    <t>凤庆县腰街乡村组道路及污水治理项目</t>
  </si>
  <si>
    <t>项目概算总投资502万元，其中：1.申请衔接资金200万元，新建污水处理塘化系统一座，其中厌氧生物滤池50立方米、景观好氧塘2个、水生植物兼性塘1个，安装DN500双壁波纹管800米、检查井40个、护栏400米，配套相应设施；硬化长900米(宽4米、厚18厘米）道路一条，支砌道路挡墙895立方米，在必要路段设置排水沟及管涵。2.群众自筹302万元，用于建设入户管线（PVC110管）400米，入户路硬化30000平方米(厚15厘米）。</t>
  </si>
  <si>
    <t>通过项目建设，减少污水直排，改善污水处理，提升群众生活环境，增强群众对环境保护的意识，鼓励群众参与污水处理项目的监督和管理，提高项目的透明度和群众满意度。受益人口1268户3000人，其中脱贫户和监测对象81户314人。通过硬化道路900米、入户路460米，支砌道路挡墙895立方米，在必要路段设置排水沟及管涵，提高了人民群众的出行便利和运输效率，有效提高道路的承载力，减少拥堵，降低了运输成本，间接性增加了群众收入，群众出行得到保障，降低了道路维护成本。项目受益农户71户266人，其中：脱贫户47户205人，监测户5户19人。</t>
  </si>
  <si>
    <t>洛党村、大兴村</t>
  </si>
  <si>
    <t>凤庆县洛党镇2025年自然村基础设施提升建设项目</t>
  </si>
  <si>
    <t>项目计划总投资525万元，其中：1.申请财政衔接资金200万元，道路硬化2490平方米、道路管道开挖及硬化1600平方米、DN400污水管道建设400米、DN300污水管道建设3000米、DN200污水管道建设2500米、DN50给水管安装2000米、垃圾箱8个及配套氧化塘、污水井等附属设施。2.群众投入资金325万元，建设户内粪污收集池、小三格、接户管道建设186户及寨内户外道路硬化22000平方米。</t>
  </si>
  <si>
    <t>通过道路硬化2490平方米、道路管道开挖及硬化1600平方米、DN400污水管道建设400米、DN300污水管道建设3000米、DN200污水管道建设2500米、DN50给水管安装2000米，配套氧化塘及污水井等附属设施。改善农村基础设施，补齐必要的短板，提升村庄生产生活舒适度。受益农户186户742人，其中脱贫户和监测对象26户103人。</t>
  </si>
  <si>
    <t>后山村、水箐村、平村社区、董扁村、青树村、东山村、红塘村</t>
  </si>
  <si>
    <t>凤庆县凤山镇2025年度农村基础设施补短暨人居环境提升建设项目</t>
  </si>
  <si>
    <t>项目计划总投资521万元，其中：1.申请财政衔接资金200万元。用于（1）在后山村桂花村自然村桂花小组硬化村组道路600米，概算投资35万元；（2）水箐村白猴自然村和羊看坟自然村塌方综合治理，概算投资8万元；（3）平村何家自然村至滇红互通道路硬化600米，新建桥涵1座，概算投资56万元；（4）董扁村饮水保障项目，新建PE50管4公里，概算投资7万元；（5）青树村饮水保障项目：铺设PE50管1公里，入户管pe25管1.5公里，安装水表72套，概算投资5万元；（6）东山村饮水保障项目：新建24立方米水池2座，概算投资5万元。（7）红塘村桃树坡自然村绿美示范点打造，受益农户93户362人，改造垃圾分类处理房1座，实施雨污分流71户，新建污水资源化利用氧化塘50个（自然塘），建设小菜园21个1050平方米，建设小花园18个720平方米，建设小药园9个450平方米，建设小禽园15个450平方米，对自然村内麻栗坡塌方进行综合治理，清理塌方，浇筑毛石混凝土挡土墙700立方米，浇筑混凝土路面350平方米，概算投资84万元。 2.整合其他项目资金及群众自筹321万元。用于平村上马河、东山村大平、东山村苍蒲等箐自然村道路加宽改造4.052公里。</t>
  </si>
  <si>
    <t>通过项目实施，不仅改善了农村地区的生产生活条件，解决148户617人出行难问题，解决董扁村、青树村、东山村583户1749人饮水安全保障问题。通过人居环境提升改造，提升村民整体收入水平和生活质量，有效改善基础设施建设和环境卫生整治，群众出行条件及生产生活水平得以改善，项目受益7个行政村1078户3523人，其中脱贫户和监测对象305户725人。</t>
  </si>
  <si>
    <t>中和村、勐佑村</t>
  </si>
  <si>
    <t>凤庆县勐佑镇基础设施及人居环境提升项目</t>
  </si>
  <si>
    <t>1.项目计划总投资240万元，其中：（1）申请财政衔接资金100万元，在中和村大路边自然村硬化道路600米1800平方米，安装DN300双壁波纹管排水设施200米，建设120立方米“大三格”氧化塘2个；（2）带动农户投入140万元，建设“小三格”氧化塘污水处理设施。
1.项目计划总投资260万元，其中：（1）申请财政衔接资金100万元，在勐佑村大寨自然村安装DN300双壁波纹管排污主管网800米，架设PVC110排污管3500米，检查井32个，配套“大三格”污水处理池1个；（2）带动农户投入160万元，用于增花植绿打造美丽乡村示范点。</t>
  </si>
  <si>
    <t>通过在勐佑村新建污水管网4300米，检查井32个，浇筑污水处理池1个，以及在中和村道路硬化1800平方米、污水管网安装200米，解决勐佑村大寨自然村排污问题和改善中和村农村基础设施，提升人居环境及村庄生产生活舒适度。项目覆盖受益农户300户1226人，其中脱贫户和监测对象21户79人。</t>
  </si>
  <si>
    <t>1.明龙村
2.光华村
3.涌金村</t>
  </si>
  <si>
    <t>凤庆县三岔河镇2025年乡村建设行动提升建设项目</t>
  </si>
  <si>
    <t>项目计划总投资503万元，其中使用财政衔接资金200万元，群众自筹资金303万元。
1.三岔河镇2025年人居环境提升建设，共计投资263万元。
  （1）财政衔接资金100万元：安装垃圾焚烧炉2台，投资估算14万元。在明龙村大寨子自然村、中寨子自然村和背阴寨自然村实施农村两污治理建设，提升人居环境，其中，大寨子自然村：修建氧化塘2个、污水收集池7个，铺设排污主管PVC75管1.1公里，垃圾收集点2个、硬化入户路800平方米；中寨子自然村：厌氧发酵池3个、污水收集池5个，铺设排污主管PVC75管0.8公里，垃圾收集点2个、硬化入户路700平方米；背阴寨自然村：氧化塘2个、污水收集池6个，铺设排污主管PVC75管1.3公里，村内排污沟0.8公里，垃圾收集点1个，硬化入户路1100平方米；并配套完善相关附属设施，投资估算86万元。
  （2）群众自筹163万元：群众投工投劳折合约63万元，群众投物投资折合约100万元，用于购买部分排污管和水泥等建筑材料，用于铺设农户门口到寨子主路的入户路以及入户污水支管道等，以及购买相关建筑施工器材。
2.三岔河镇2025年农村人畜饮水巩固提升建设，共计投资240万元。
  （1）财政衔接资金100万元：在光华村建设DN80供水主管道6.1公里,投资估算60万元；涌金村永丰片区建设15立方米坝头1座、PE63管3.5公里，厂街片区DN32管1公里，涌金完小新建24立方米水池1个，DN32管2.4公里、DN20管1.6公里，修建小型蓄水池6个，投资估算40万元。
  （2）群众自筹140万元：群众投工投劳折合约40万元，群众投物投资折合约100万元，用于购买部分入户管道和砂石水泥等相关建设材料，主要用于农户家到供水主管道的入户支管建设，预计DN15供水入户支管3.8公里，以及购买相关建设施工器材。</t>
  </si>
  <si>
    <t>一是通过建设污水管网及沟渠4公里、硬化入户路2600平方米，配套建设氧化塘、厌氧发酵、污水收集池等附属设施，解决群众排污问题，提高人居环境治理水平，提升村容村貌。
二是通过建设供水管道18.4公里，配套建设蓄水池等附属设施，有效改善提升人畜生产生活用水水质水量。</t>
  </si>
  <si>
    <t>新民村、兴街村、荒田村</t>
  </si>
  <si>
    <t>凤庆县雪山镇2025年基础设施建设项目</t>
  </si>
  <si>
    <t>项目计划总投资510万元，其中：1.财政衔接资金200万元，建设内容为：建设垃圾房20个，每个垃圾房配置垃圾桶5只，垃圾处理池2座（36立方米每座），大三格化粪池2个（50立方米每个），排污主管3千米；道路工程建设1.8公里，包括路基调形，路面加宽、排水设施建设，进组道路硬化1200平方米，入户道路硬化1500平方米；集镇周边道路修复350米，集镇沿河段建设320米安防设施；太阳能灯15盏；2.群众自筹310万元，建设排污户管480米，15厘米厚入户道路硬化25000平方米。</t>
  </si>
  <si>
    <t>通过建设垃圾房、处理池、大三格化粪池、排污管道等建设内容，进一步改善农村污水、垃圾处理能力，有效提升人居环境，同时通过实施道路硬化及基础设施配套，进一步补齐农村基础设施短板，满足群众生产生活需求，提高群众对基础设施建设满意度。</t>
  </si>
  <si>
    <t>郭大寨彝族白族乡人民政府</t>
  </si>
  <si>
    <t>干马村、平掌村</t>
  </si>
  <si>
    <t>凤庆县郭大寨乡干马村分支山片区、平掌村大利茂自然村基础设施项目</t>
  </si>
  <si>
    <t>项目计划总投资512万元，其中财政衔接资金投入200万元，群众自筹312万元。在郭大寨乡干马村分支山片区建设道路硬化2公里6000平方米，排洪沟1条，挡墙、管涵等附属物根据实际需要进行配置建设。在平掌村建设道路硬化3000平方米，挡墙建设200立方米，路灯安装56盏 ，排污管建设1000米并配套三格式污水处理设施。</t>
  </si>
  <si>
    <t>通过道路硬化9000平方米、挡墙建设200立方米，路灯安装56盏 ，排污管建设1000米并配套三格式污水处理设施。着力改善项目区人居环境设施，增强其服务功能。有效改善群众生产生活条件，提升村庄整体水平，促进经济发展。受益农户482户2063人，其中脱贫户：276户1105人，监测户35户106人。</t>
  </si>
  <si>
    <t>李  郁</t>
  </si>
  <si>
    <t>营盘村、红立村</t>
  </si>
  <si>
    <t>凤庆县营盘镇农村基础设施补短建设项目</t>
  </si>
  <si>
    <t>项目计划总投资510万元，其中：1.申请财政衔接资金200万元，一是实施营盘村南门外自然村主街道路修复1公里，埋设污水主管1.1千米，支管2公里，新建“大三格”化粪池3个，安装太阳能路灯46盏及配套完善相关设施建设。二是在红立村新建取水点1个、架设饮水主管道8公里、输水管道10公里，购置1套抽水设备，新建24立方米水池5个，并配套完善相关附属设施设备。
2.撬动社会投资310万元，一是带动营盘自然村群众同步实施户污水治理、入户道路硬化、三格式化粪池建设及其他人居环境提升内容建设。二是完善红立村产业用水后，带动红立村群众积极发展养殖业，烤烟、烟后玉米、蔬菜等农作物，增加群众收入。</t>
  </si>
  <si>
    <t>一是通过实施营盘镇农村基础设施补短项目，采购奖补水泥及完善排污管道、村内照明等设施，为全镇“千万工程”建设树典型、作示范，全力推进农村人居环境建设，解决好农村建设干净起来、美丽起来、文明起来“三个起来”的问题。二是健全完善红立村人畜饮水及灌溉用水配套基础设施，有效解决红立村8个小组片区农业生产用水及村民季节性缺水困难问题，可辐射带动周边的营盘村共4900余亩烟区发展，助推村集体经济和农户增收。项目受益2个行政村2287户8848人，其中，脱贫户及监测对象106户355人。</t>
  </si>
  <si>
    <t>四、巩固“三保障”成果</t>
  </si>
  <si>
    <t>凤庆县2025年“雨露计划”职业教育补助项目</t>
  </si>
  <si>
    <t>享受“雨露计划”职业教育补助</t>
  </si>
  <si>
    <t>对2025年脱贫家庭（含防止返贫监测对象家庭）中子女初中毕业未升入高中、高中毕业未升入大学的，接受中、高等职业教育学生给予补助。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t>
  </si>
  <si>
    <t>2025年1月—2025年11月</t>
  </si>
  <si>
    <t>通过雨露计划工作，对全县13个乡镇符合条件的脱贫户（含监测对象）学生春季学期接受全日制职业高中中等职业教育/普通大专、高职院校、技师学院、职业本科院校等高等职业教育进行补助，预计补助学生2550人次，切实减轻脱贫人口和监测对象家庭教育支出负担，为促进学生按时毕业、稳定就业提供支持。</t>
  </si>
  <si>
    <t>五、项目管理费</t>
  </si>
  <si>
    <t>凤庆县2025年项目管理费（中央资金）</t>
  </si>
  <si>
    <t>项目管理费</t>
  </si>
  <si>
    <t>根据《中央财政衔接推进乡村振兴补助资金管理办法》，县农业农村局提取项目管理费30.5万元，由县级统筹用于项目前期规划设计评审评估、招标监理、检查验收、绩效评价以及资金监管等与项目管理相关的支出。</t>
  </si>
  <si>
    <t>通过项目前期规划设计、评审评估、招标监理、检查验收、绩效评价以及资金监管工作，提升项目管理水平，确保项目按时开工，按时完工、按时交付使用。</t>
  </si>
  <si>
    <t>公告时间：1月10日至1月20日（至少10日）</t>
  </si>
  <si>
    <t>监督电话：12317，12345本单位监督举报电话：0883-4211112</t>
  </si>
  <si>
    <t>通讯地址：凤庆县凤平路</t>
  </si>
  <si>
    <t>电子邮箱：</t>
  </si>
  <si>
    <t>公告单位盖章：中共凤庆县委农村工作领导小组办公室</t>
  </si>
  <si>
    <t>备注：用于县/乡/村年度资金项目计划公开。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</si>
</sst>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_);[Red]\(0.0000\)"/>
  </numFmts>
  <fonts count="33">
    <font>
      <sz val="11"/>
      <color theme="1"/>
      <name val="宋体"/>
      <charset val="134"/>
      <scheme val="minor"/>
    </font>
    <font>
      <b/>
      <sz val="11"/>
      <color theme="1"/>
      <name val="宋体"/>
      <charset val="134"/>
      <scheme val="minor"/>
    </font>
    <font>
      <sz val="12"/>
      <name val="宋体"/>
      <charset val="134"/>
    </font>
    <font>
      <sz val="10"/>
      <color theme="1"/>
      <name val="宋体"/>
      <charset val="134"/>
      <scheme val="minor"/>
    </font>
    <font>
      <b/>
      <sz val="10"/>
      <color theme="1"/>
      <name val="宋体"/>
      <charset val="134"/>
      <scheme val="minor"/>
    </font>
    <font>
      <b/>
      <sz val="12"/>
      <name val="宋体"/>
      <charset val="134"/>
    </font>
    <font>
      <sz val="12"/>
      <color theme="1"/>
      <name val="宋体"/>
      <charset val="134"/>
    </font>
    <font>
      <sz val="11"/>
      <name val="宋体"/>
      <charset val="134"/>
    </font>
    <font>
      <sz val="10"/>
      <name val="宋体"/>
      <charset val="134"/>
    </font>
    <font>
      <sz val="12"/>
      <color theme="1"/>
      <name val="宋体"/>
      <charset val="134"/>
      <scheme val="minor"/>
    </font>
    <font>
      <sz val="10"/>
      <color theme="1"/>
      <name val="Times New Roman"/>
      <charset val="134"/>
    </font>
    <font>
      <b/>
      <sz val="10"/>
      <color theme="1"/>
      <name val="Times New Roman"/>
      <charset val="134"/>
    </font>
    <font>
      <sz val="10"/>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2" fillId="0" borderId="0">
      <protection locked="0"/>
    </xf>
    <xf numFmtId="0" fontId="2" fillId="0" borderId="0">
      <alignment vertical="center"/>
    </xf>
  </cellStyleXfs>
  <cellXfs count="44">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Border="1" applyAlignment="1">
      <alignment vertical="center" wrapText="1"/>
    </xf>
    <xf numFmtId="0" fontId="0" fillId="0" borderId="0" xfId="0" applyAlignment="1">
      <alignment horizontal="center" vertical="center"/>
    </xf>
    <xf numFmtId="0" fontId="0" fillId="0" borderId="1" xfId="0"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49" fontId="7" fillId="0" borderId="2" xfId="0"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3"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0" fillId="0" borderId="0" xfId="0" applyAlignment="1">
      <alignment horizontal="left" vertical="center"/>
    </xf>
    <xf numFmtId="0" fontId="0" fillId="0" borderId="2" xfId="0" applyFill="1" applyBorder="1" applyAlignment="1">
      <alignment horizontal="center" vertical="center" wrapText="1"/>
    </xf>
    <xf numFmtId="0" fontId="3"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2" xfId="3" applyNumberFormat="1" applyFont="1" applyFill="1" applyBorder="1" applyAlignment="1">
      <alignment horizontal="center" vertical="center" wrapText="1"/>
    </xf>
    <xf numFmtId="49" fontId="2" fillId="0" borderId="2" xfId="3"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178"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3"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yigecun.com/cityfild/showcun.aspx?id=D04727B13127710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1"/>
  <sheetViews>
    <sheetView tabSelected="1" workbookViewId="0">
      <selection activeCell="I7" sqref="I7"/>
    </sheetView>
  </sheetViews>
  <sheetFormatPr defaultColWidth="9" defaultRowHeight="13.5"/>
  <cols>
    <col min="1" max="1" width="4.875" customWidth="1"/>
    <col min="2" max="2" width="14.5" customWidth="1"/>
    <col min="4" max="4" width="18" customWidth="1"/>
    <col min="5" max="5" width="15.625" customWidth="1"/>
    <col min="6" max="6" width="33" customWidth="1"/>
    <col min="7" max="8" width="9.25"/>
    <col min="13" max="13" width="13.25" customWidth="1"/>
    <col min="14" max="14" width="35.125" customWidth="1"/>
    <col min="15" max="15" width="31.125" customWidth="1"/>
  </cols>
  <sheetData>
    <row r="1" ht="38" customHeight="1" spans="1:18">
      <c r="A1" s="7" t="s">
        <v>0</v>
      </c>
      <c r="B1" s="7"/>
      <c r="C1" s="7"/>
      <c r="D1" s="7"/>
      <c r="E1" s="7"/>
      <c r="F1" s="7"/>
      <c r="G1" s="7"/>
      <c r="H1" s="7"/>
      <c r="I1" s="7"/>
      <c r="J1" s="7"/>
      <c r="K1" s="7"/>
      <c r="L1" s="7"/>
      <c r="M1" s="7"/>
      <c r="N1" s="7"/>
      <c r="O1" s="7"/>
      <c r="P1" s="7"/>
      <c r="Q1" s="7"/>
      <c r="R1" s="7"/>
    </row>
    <row r="2" s="1" customFormat="1" ht="36" customHeight="1" spans="1:18">
      <c r="A2" s="8" t="s">
        <v>1</v>
      </c>
      <c r="B2" s="8" t="s">
        <v>2</v>
      </c>
      <c r="C2" s="8" t="s">
        <v>3</v>
      </c>
      <c r="D2" s="8" t="s">
        <v>4</v>
      </c>
      <c r="E2" s="8" t="s">
        <v>5</v>
      </c>
      <c r="F2" s="8" t="s">
        <v>6</v>
      </c>
      <c r="G2" s="8" t="s">
        <v>7</v>
      </c>
      <c r="H2" s="9" t="s">
        <v>8</v>
      </c>
      <c r="I2" s="29"/>
      <c r="J2" s="29"/>
      <c r="K2" s="29"/>
      <c r="L2" s="29"/>
      <c r="M2" s="8" t="s">
        <v>9</v>
      </c>
      <c r="N2" s="8" t="s">
        <v>10</v>
      </c>
      <c r="O2" s="8" t="s">
        <v>11</v>
      </c>
      <c r="P2" s="8" t="s">
        <v>12</v>
      </c>
      <c r="Q2" s="8" t="s">
        <v>13</v>
      </c>
      <c r="R2" s="8" t="s">
        <v>14</v>
      </c>
    </row>
    <row r="3" s="1" customFormat="1" ht="36" customHeight="1" spans="1:18">
      <c r="A3" s="10"/>
      <c r="B3" s="10"/>
      <c r="C3" s="10"/>
      <c r="D3" s="10"/>
      <c r="E3" s="10"/>
      <c r="F3" s="10"/>
      <c r="G3" s="10"/>
      <c r="H3" s="9" t="s">
        <v>15</v>
      </c>
      <c r="I3" s="29" t="s">
        <v>16</v>
      </c>
      <c r="J3" s="29" t="s">
        <v>17</v>
      </c>
      <c r="K3" s="29" t="s">
        <v>18</v>
      </c>
      <c r="L3" s="29" t="s">
        <v>19</v>
      </c>
      <c r="M3" s="10"/>
      <c r="N3" s="10"/>
      <c r="O3" s="10"/>
      <c r="P3" s="10"/>
      <c r="Q3" s="10"/>
      <c r="R3" s="10"/>
    </row>
    <row r="4" s="2" customFormat="1" ht="27" customHeight="1" spans="1:19">
      <c r="A4" s="11" t="s">
        <v>20</v>
      </c>
      <c r="B4" s="11"/>
      <c r="C4" s="11"/>
      <c r="D4" s="11"/>
      <c r="E4" s="11"/>
      <c r="F4" s="11"/>
      <c r="G4" s="11">
        <f t="shared" ref="G4:I4" si="0">G5+G27+G30+G44+G46</f>
        <v>24034.5</v>
      </c>
      <c r="H4" s="11">
        <f t="shared" si="0"/>
        <v>10439</v>
      </c>
      <c r="I4" s="11">
        <f t="shared" si="0"/>
        <v>111.86</v>
      </c>
      <c r="J4" s="11"/>
      <c r="K4" s="11"/>
      <c r="L4" s="11"/>
      <c r="M4" s="11">
        <f>M5+M27+M30+M44+N46</f>
        <v>13165.5</v>
      </c>
      <c r="N4" s="11"/>
      <c r="O4" s="30"/>
      <c r="P4" s="11"/>
      <c r="Q4" s="11"/>
      <c r="R4" s="11"/>
      <c r="S4" s="42"/>
    </row>
    <row r="5" s="2" customFormat="1" ht="35" customHeight="1" spans="1:19">
      <c r="A5" s="11" t="s">
        <v>21</v>
      </c>
      <c r="B5" s="11"/>
      <c r="C5" s="11"/>
      <c r="D5" s="11"/>
      <c r="E5" s="11"/>
      <c r="F5" s="11"/>
      <c r="G5" s="11">
        <f t="shared" ref="G5:I5" si="1">SUM(G6:G26)</f>
        <v>15794</v>
      </c>
      <c r="H5" s="11">
        <f t="shared" si="1"/>
        <v>6208.5</v>
      </c>
      <c r="I5" s="11">
        <f t="shared" si="1"/>
        <v>55.36</v>
      </c>
      <c r="J5" s="11"/>
      <c r="K5" s="11"/>
      <c r="L5" s="11"/>
      <c r="M5" s="11">
        <f>SUM(M6:M26)</f>
        <v>9155.5</v>
      </c>
      <c r="N5" s="11"/>
      <c r="O5" s="11"/>
      <c r="P5" s="11"/>
      <c r="Q5" s="11"/>
      <c r="R5" s="11"/>
      <c r="S5" s="42"/>
    </row>
    <row r="6" s="3" customFormat="1" ht="85" customHeight="1" spans="1:19">
      <c r="A6" s="12">
        <v>1</v>
      </c>
      <c r="B6" s="12" t="s">
        <v>22</v>
      </c>
      <c r="C6" s="12" t="s">
        <v>23</v>
      </c>
      <c r="D6" s="12" t="s">
        <v>24</v>
      </c>
      <c r="E6" s="12" t="s">
        <v>25</v>
      </c>
      <c r="F6" s="12" t="s">
        <v>26</v>
      </c>
      <c r="G6" s="11">
        <f t="shared" ref="G6:G26" si="2">H6+M6</f>
        <v>672</v>
      </c>
      <c r="H6" s="13">
        <v>672</v>
      </c>
      <c r="I6" s="31"/>
      <c r="J6" s="3"/>
      <c r="K6" s="12"/>
      <c r="L6" s="12"/>
      <c r="M6" s="12"/>
      <c r="N6" s="30" t="s">
        <v>27</v>
      </c>
      <c r="O6" s="12" t="s">
        <v>28</v>
      </c>
      <c r="P6" s="12" t="s">
        <v>29</v>
      </c>
      <c r="Q6" s="12" t="s">
        <v>22</v>
      </c>
      <c r="R6" s="12" t="s">
        <v>30</v>
      </c>
      <c r="S6" s="12"/>
    </row>
    <row r="7" s="3" customFormat="1" ht="173" customHeight="1" spans="1:19">
      <c r="A7" s="12">
        <v>2</v>
      </c>
      <c r="B7" s="12" t="s">
        <v>31</v>
      </c>
      <c r="C7" s="12" t="s">
        <v>32</v>
      </c>
      <c r="D7" s="12" t="s">
        <v>33</v>
      </c>
      <c r="E7" s="12" t="s">
        <v>34</v>
      </c>
      <c r="F7" s="12" t="s">
        <v>35</v>
      </c>
      <c r="G7" s="11">
        <f t="shared" si="2"/>
        <v>700</v>
      </c>
      <c r="H7" s="13">
        <v>300</v>
      </c>
      <c r="I7" s="31">
        <v>3</v>
      </c>
      <c r="J7" s="12"/>
      <c r="K7" s="12"/>
      <c r="L7" s="12"/>
      <c r="M7" s="12">
        <v>400</v>
      </c>
      <c r="N7" s="18" t="s">
        <v>36</v>
      </c>
      <c r="O7" s="12" t="s">
        <v>37</v>
      </c>
      <c r="P7" s="12" t="s">
        <v>38</v>
      </c>
      <c r="Q7" s="43" t="s">
        <v>39</v>
      </c>
      <c r="R7" s="12" t="s">
        <v>40</v>
      </c>
      <c r="S7" s="12"/>
    </row>
    <row r="8" s="3" customFormat="1" ht="223" customHeight="1" spans="1:19">
      <c r="A8" s="12">
        <v>3</v>
      </c>
      <c r="B8" s="12" t="s">
        <v>31</v>
      </c>
      <c r="C8" s="12" t="s">
        <v>41</v>
      </c>
      <c r="D8" s="12" t="s">
        <v>42</v>
      </c>
      <c r="E8" s="12" t="s">
        <v>34</v>
      </c>
      <c r="F8" s="12" t="s">
        <v>43</v>
      </c>
      <c r="G8" s="11">
        <f t="shared" si="2"/>
        <v>600</v>
      </c>
      <c r="H8" s="13">
        <v>256.5</v>
      </c>
      <c r="I8" s="31">
        <v>2.56</v>
      </c>
      <c r="J8" s="12"/>
      <c r="K8" s="12"/>
      <c r="L8" s="12"/>
      <c r="M8" s="12">
        <v>343.5</v>
      </c>
      <c r="N8" s="18" t="s">
        <v>36</v>
      </c>
      <c r="O8" s="12" t="s">
        <v>44</v>
      </c>
      <c r="P8" s="12" t="s">
        <v>45</v>
      </c>
      <c r="Q8" s="12" t="s">
        <v>46</v>
      </c>
      <c r="R8" s="12" t="s">
        <v>47</v>
      </c>
      <c r="S8" s="12"/>
    </row>
    <row r="9" s="3" customFormat="1" ht="409.5" spans="1:19">
      <c r="A9" s="12">
        <v>4</v>
      </c>
      <c r="B9" s="12" t="s">
        <v>31</v>
      </c>
      <c r="C9" s="14" t="s">
        <v>48</v>
      </c>
      <c r="D9" s="12" t="s">
        <v>49</v>
      </c>
      <c r="E9" s="15" t="s">
        <v>50</v>
      </c>
      <c r="F9" s="12" t="s">
        <v>51</v>
      </c>
      <c r="G9" s="11">
        <f t="shared" si="2"/>
        <v>576</v>
      </c>
      <c r="H9" s="16">
        <v>396</v>
      </c>
      <c r="I9" s="31">
        <v>3.96</v>
      </c>
      <c r="J9" s="14"/>
      <c r="K9" s="12"/>
      <c r="L9" s="12"/>
      <c r="M9" s="14">
        <v>180</v>
      </c>
      <c r="N9" s="18" t="s">
        <v>36</v>
      </c>
      <c r="O9" s="12" t="s">
        <v>52</v>
      </c>
      <c r="P9" s="12" t="s">
        <v>53</v>
      </c>
      <c r="Q9" s="12" t="s">
        <v>54</v>
      </c>
      <c r="R9" s="12" t="s">
        <v>55</v>
      </c>
      <c r="S9" s="12"/>
    </row>
    <row r="10" s="3" customFormat="1" ht="409.5" spans="1:19">
      <c r="A10" s="12">
        <v>5</v>
      </c>
      <c r="B10" s="12" t="s">
        <v>31</v>
      </c>
      <c r="C10" s="12" t="s">
        <v>56</v>
      </c>
      <c r="D10" s="12" t="s">
        <v>57</v>
      </c>
      <c r="E10" s="12" t="s">
        <v>34</v>
      </c>
      <c r="F10" s="17" t="s">
        <v>58</v>
      </c>
      <c r="G10" s="11">
        <f t="shared" si="2"/>
        <v>1725</v>
      </c>
      <c r="H10" s="13">
        <v>980</v>
      </c>
      <c r="I10" s="31">
        <v>9.8</v>
      </c>
      <c r="J10" s="12"/>
      <c r="K10" s="12"/>
      <c r="L10" s="12"/>
      <c r="M10" s="12">
        <v>745</v>
      </c>
      <c r="N10" s="18" t="s">
        <v>36</v>
      </c>
      <c r="O10" s="12" t="s">
        <v>59</v>
      </c>
      <c r="P10" s="14" t="s">
        <v>60</v>
      </c>
      <c r="Q10" s="12" t="s">
        <v>31</v>
      </c>
      <c r="R10" s="12" t="s">
        <v>61</v>
      </c>
      <c r="S10" s="12"/>
    </row>
    <row r="11" s="3" customFormat="1" ht="236" customHeight="1" spans="1:19">
      <c r="A11" s="12">
        <v>6</v>
      </c>
      <c r="B11" s="12" t="s">
        <v>62</v>
      </c>
      <c r="C11" s="12" t="s">
        <v>63</v>
      </c>
      <c r="D11" s="12" t="s">
        <v>64</v>
      </c>
      <c r="E11" s="12" t="s">
        <v>34</v>
      </c>
      <c r="F11" s="12" t="s">
        <v>65</v>
      </c>
      <c r="G11" s="11">
        <f t="shared" si="2"/>
        <v>601</v>
      </c>
      <c r="H11" s="13">
        <v>220</v>
      </c>
      <c r="I11" s="32">
        <v>2.2</v>
      </c>
      <c r="J11" s="12"/>
      <c r="K11" s="12"/>
      <c r="L11" s="12"/>
      <c r="M11" s="33">
        <v>381</v>
      </c>
      <c r="N11" s="18" t="s">
        <v>36</v>
      </c>
      <c r="O11" s="12" t="s">
        <v>66</v>
      </c>
      <c r="P11" s="12" t="s">
        <v>67</v>
      </c>
      <c r="Q11" s="12" t="s">
        <v>62</v>
      </c>
      <c r="R11" s="12" t="s">
        <v>68</v>
      </c>
      <c r="S11" s="12"/>
    </row>
    <row r="12" s="3" customFormat="1" ht="293" customHeight="1" spans="1:19">
      <c r="A12" s="12">
        <v>7</v>
      </c>
      <c r="B12" s="12" t="s">
        <v>69</v>
      </c>
      <c r="C12" s="12" t="s">
        <v>70</v>
      </c>
      <c r="D12" s="12" t="s">
        <v>71</v>
      </c>
      <c r="E12" s="12" t="s">
        <v>34</v>
      </c>
      <c r="F12" s="18" t="s">
        <v>72</v>
      </c>
      <c r="G12" s="11">
        <f t="shared" si="2"/>
        <v>800</v>
      </c>
      <c r="H12" s="13">
        <v>450</v>
      </c>
      <c r="I12" s="31">
        <v>4.5</v>
      </c>
      <c r="J12" s="12"/>
      <c r="K12" s="12"/>
      <c r="L12" s="12"/>
      <c r="M12" s="12">
        <v>350</v>
      </c>
      <c r="N12" s="18" t="s">
        <v>36</v>
      </c>
      <c r="O12" s="12" t="s">
        <v>73</v>
      </c>
      <c r="P12" s="12" t="s">
        <v>74</v>
      </c>
      <c r="Q12" s="12" t="s">
        <v>69</v>
      </c>
      <c r="R12" s="12" t="s">
        <v>75</v>
      </c>
      <c r="S12" s="12"/>
    </row>
    <row r="13" s="4" customFormat="1" ht="217" customHeight="1" spans="1:19">
      <c r="A13" s="12">
        <v>8</v>
      </c>
      <c r="B13" s="12" t="s">
        <v>76</v>
      </c>
      <c r="C13" s="12" t="s">
        <v>77</v>
      </c>
      <c r="D13" s="12" t="s">
        <v>78</v>
      </c>
      <c r="E13" s="12" t="s">
        <v>50</v>
      </c>
      <c r="F13" s="12" t="s">
        <v>79</v>
      </c>
      <c r="G13" s="11">
        <f t="shared" si="2"/>
        <v>186</v>
      </c>
      <c r="H13" s="13">
        <v>106</v>
      </c>
      <c r="I13" s="31">
        <v>1.06</v>
      </c>
      <c r="J13" s="26"/>
      <c r="K13" s="26"/>
      <c r="L13" s="30"/>
      <c r="M13" s="12">
        <v>80</v>
      </c>
      <c r="N13" s="18" t="s">
        <v>36</v>
      </c>
      <c r="O13" s="12" t="s">
        <v>80</v>
      </c>
      <c r="P13" s="12" t="s">
        <v>81</v>
      </c>
      <c r="Q13" s="12" t="s">
        <v>76</v>
      </c>
      <c r="R13" s="12" t="s">
        <v>82</v>
      </c>
      <c r="S13" s="26"/>
    </row>
    <row r="14" s="4" customFormat="1" ht="237" customHeight="1" spans="1:19">
      <c r="A14" s="12">
        <v>9</v>
      </c>
      <c r="B14" s="12" t="s">
        <v>83</v>
      </c>
      <c r="C14" s="12" t="s">
        <v>84</v>
      </c>
      <c r="D14" s="12" t="s">
        <v>85</v>
      </c>
      <c r="E14" s="12" t="s">
        <v>50</v>
      </c>
      <c r="F14" s="12" t="s">
        <v>86</v>
      </c>
      <c r="G14" s="11">
        <f t="shared" si="2"/>
        <v>626</v>
      </c>
      <c r="H14" s="13">
        <v>326</v>
      </c>
      <c r="I14" s="31">
        <v>3.26</v>
      </c>
      <c r="J14" s="26"/>
      <c r="K14" s="26"/>
      <c r="L14" s="30"/>
      <c r="M14" s="12">
        <v>300</v>
      </c>
      <c r="N14" s="18" t="s">
        <v>36</v>
      </c>
      <c r="O14" s="12" t="s">
        <v>87</v>
      </c>
      <c r="P14" s="12" t="s">
        <v>88</v>
      </c>
      <c r="Q14" s="12" t="s">
        <v>83</v>
      </c>
      <c r="R14" s="12" t="s">
        <v>89</v>
      </c>
      <c r="S14" s="26"/>
    </row>
    <row r="15" s="4" customFormat="1" ht="303" customHeight="1" spans="1:19">
      <c r="A15" s="12">
        <v>10</v>
      </c>
      <c r="B15" s="12" t="s">
        <v>90</v>
      </c>
      <c r="C15" s="12" t="s">
        <v>91</v>
      </c>
      <c r="D15" s="12" t="s">
        <v>92</v>
      </c>
      <c r="E15" s="12" t="s">
        <v>50</v>
      </c>
      <c r="F15" s="12" t="s">
        <v>93</v>
      </c>
      <c r="G15" s="11">
        <f t="shared" si="2"/>
        <v>510</v>
      </c>
      <c r="H15" s="13">
        <v>136</v>
      </c>
      <c r="I15" s="31">
        <v>1.36</v>
      </c>
      <c r="J15" s="26"/>
      <c r="K15" s="26"/>
      <c r="L15" s="30"/>
      <c r="M15" s="12">
        <v>374</v>
      </c>
      <c r="N15" s="18" t="s">
        <v>36</v>
      </c>
      <c r="O15" s="12" t="s">
        <v>94</v>
      </c>
      <c r="P15" s="12" t="s">
        <v>95</v>
      </c>
      <c r="Q15" s="12" t="s">
        <v>90</v>
      </c>
      <c r="R15" s="12" t="s">
        <v>96</v>
      </c>
      <c r="S15" s="26"/>
    </row>
    <row r="16" s="4" customFormat="1" ht="250" customHeight="1" spans="1:19">
      <c r="A16" s="12">
        <v>11</v>
      </c>
      <c r="B16" s="12" t="s">
        <v>97</v>
      </c>
      <c r="C16" s="14" t="s">
        <v>98</v>
      </c>
      <c r="D16" s="12" t="s">
        <v>99</v>
      </c>
      <c r="E16" s="12" t="s">
        <v>50</v>
      </c>
      <c r="F16" s="12" t="s">
        <v>100</v>
      </c>
      <c r="G16" s="11">
        <f t="shared" si="2"/>
        <v>700</v>
      </c>
      <c r="H16" s="13">
        <v>330</v>
      </c>
      <c r="I16" s="31">
        <v>3.3</v>
      </c>
      <c r="J16" s="26"/>
      <c r="K16" s="26"/>
      <c r="L16" s="34"/>
      <c r="M16" s="12">
        <v>370</v>
      </c>
      <c r="N16" s="18" t="s">
        <v>36</v>
      </c>
      <c r="O16" s="12" t="s">
        <v>101</v>
      </c>
      <c r="P16" s="12" t="s">
        <v>102</v>
      </c>
      <c r="Q16" s="12" t="s">
        <v>97</v>
      </c>
      <c r="R16" s="12" t="s">
        <v>103</v>
      </c>
      <c r="S16" s="26"/>
    </row>
    <row r="17" s="4" customFormat="1" ht="207" customHeight="1" spans="1:19">
      <c r="A17" s="12">
        <v>12</v>
      </c>
      <c r="B17" s="12" t="s">
        <v>104</v>
      </c>
      <c r="C17" s="12" t="s">
        <v>105</v>
      </c>
      <c r="D17" s="12" t="s">
        <v>106</v>
      </c>
      <c r="E17" s="12" t="s">
        <v>50</v>
      </c>
      <c r="F17" s="12" t="s">
        <v>107</v>
      </c>
      <c r="G17" s="11">
        <f t="shared" si="2"/>
        <v>630</v>
      </c>
      <c r="H17" s="13">
        <v>160</v>
      </c>
      <c r="I17" s="31">
        <v>1.6</v>
      </c>
      <c r="J17" s="26"/>
      <c r="K17" s="26"/>
      <c r="L17" s="34"/>
      <c r="M17" s="12">
        <v>470</v>
      </c>
      <c r="N17" s="18" t="s">
        <v>36</v>
      </c>
      <c r="O17" s="12" t="s">
        <v>108</v>
      </c>
      <c r="P17" s="12" t="s">
        <v>109</v>
      </c>
      <c r="Q17" s="12" t="s">
        <v>104</v>
      </c>
      <c r="R17" s="12" t="s">
        <v>110</v>
      </c>
      <c r="S17" s="26"/>
    </row>
    <row r="18" s="4" customFormat="1" ht="247" customHeight="1" spans="1:19">
      <c r="A18" s="12">
        <v>13</v>
      </c>
      <c r="B18" s="14" t="s">
        <v>111</v>
      </c>
      <c r="C18" s="12" t="s">
        <v>112</v>
      </c>
      <c r="D18" s="12" t="s">
        <v>113</v>
      </c>
      <c r="E18" s="12" t="s">
        <v>50</v>
      </c>
      <c r="F18" s="12" t="s">
        <v>114</v>
      </c>
      <c r="G18" s="11">
        <f t="shared" si="2"/>
        <v>516</v>
      </c>
      <c r="H18" s="13">
        <v>166</v>
      </c>
      <c r="I18" s="31">
        <v>1.66</v>
      </c>
      <c r="J18" s="26"/>
      <c r="K18" s="26"/>
      <c r="L18" s="34"/>
      <c r="M18" s="12">
        <v>350</v>
      </c>
      <c r="N18" s="18" t="s">
        <v>36</v>
      </c>
      <c r="O18" s="12" t="s">
        <v>115</v>
      </c>
      <c r="P18" s="14" t="s">
        <v>116</v>
      </c>
      <c r="Q18" s="14" t="s">
        <v>111</v>
      </c>
      <c r="R18" s="14" t="s">
        <v>117</v>
      </c>
      <c r="S18" s="26"/>
    </row>
    <row r="19" s="4" customFormat="1" ht="316" customHeight="1" spans="1:19">
      <c r="A19" s="12">
        <v>14</v>
      </c>
      <c r="B19" s="14" t="s">
        <v>118</v>
      </c>
      <c r="C19" s="14" t="s">
        <v>119</v>
      </c>
      <c r="D19" s="14" t="s">
        <v>120</v>
      </c>
      <c r="E19" s="14" t="s">
        <v>50</v>
      </c>
      <c r="F19" s="19" t="s">
        <v>121</v>
      </c>
      <c r="G19" s="11">
        <f t="shared" si="2"/>
        <v>1510</v>
      </c>
      <c r="H19" s="20">
        <v>370</v>
      </c>
      <c r="I19" s="31">
        <v>3.7</v>
      </c>
      <c r="J19" s="26"/>
      <c r="K19" s="26"/>
      <c r="L19" s="34"/>
      <c r="M19" s="14">
        <v>1140</v>
      </c>
      <c r="N19" s="18" t="s">
        <v>36</v>
      </c>
      <c r="O19" s="14" t="s">
        <v>122</v>
      </c>
      <c r="P19" s="12" t="s">
        <v>123</v>
      </c>
      <c r="Q19" s="14" t="s">
        <v>118</v>
      </c>
      <c r="R19" s="14" t="s">
        <v>124</v>
      </c>
      <c r="S19" s="30"/>
    </row>
    <row r="20" s="4" customFormat="1" ht="174" customHeight="1" spans="1:19">
      <c r="A20" s="12">
        <v>15</v>
      </c>
      <c r="B20" s="12" t="s">
        <v>125</v>
      </c>
      <c r="C20" s="12" t="s">
        <v>126</v>
      </c>
      <c r="D20" s="12" t="s">
        <v>127</v>
      </c>
      <c r="E20" s="12" t="s">
        <v>50</v>
      </c>
      <c r="F20" s="12" t="s">
        <v>128</v>
      </c>
      <c r="G20" s="11">
        <f t="shared" si="2"/>
        <v>586</v>
      </c>
      <c r="H20" s="13">
        <v>150</v>
      </c>
      <c r="I20" s="31">
        <v>1.5</v>
      </c>
      <c r="J20" s="26"/>
      <c r="K20" s="26"/>
      <c r="L20" s="35"/>
      <c r="M20" s="12">
        <v>436</v>
      </c>
      <c r="N20" s="18" t="s">
        <v>36</v>
      </c>
      <c r="O20" s="12" t="s">
        <v>129</v>
      </c>
      <c r="P20" s="12" t="s">
        <v>130</v>
      </c>
      <c r="Q20" s="12" t="s">
        <v>125</v>
      </c>
      <c r="R20" s="12" t="s">
        <v>131</v>
      </c>
      <c r="S20" s="26"/>
    </row>
    <row r="21" s="4" customFormat="1" ht="266" customHeight="1" spans="1:19">
      <c r="A21" s="12">
        <v>16</v>
      </c>
      <c r="B21" s="12" t="s">
        <v>62</v>
      </c>
      <c r="C21" s="12" t="s">
        <v>132</v>
      </c>
      <c r="D21" s="12" t="s">
        <v>133</v>
      </c>
      <c r="E21" s="12" t="s">
        <v>50</v>
      </c>
      <c r="F21" s="12" t="s">
        <v>134</v>
      </c>
      <c r="G21" s="11">
        <f t="shared" si="2"/>
        <v>520</v>
      </c>
      <c r="H21" s="13">
        <v>90</v>
      </c>
      <c r="I21" s="32">
        <v>0.9</v>
      </c>
      <c r="J21" s="26"/>
      <c r="K21" s="26"/>
      <c r="L21" s="30"/>
      <c r="M21" s="33" t="s">
        <v>135</v>
      </c>
      <c r="N21" s="18" t="s">
        <v>36</v>
      </c>
      <c r="O21" s="36" t="s">
        <v>136</v>
      </c>
      <c r="P21" s="37" t="s">
        <v>137</v>
      </c>
      <c r="Q21" s="12" t="s">
        <v>62</v>
      </c>
      <c r="R21" s="12" t="s">
        <v>68</v>
      </c>
      <c r="S21" s="26"/>
    </row>
    <row r="22" s="4" customFormat="1" ht="188" customHeight="1" spans="1:19">
      <c r="A22" s="12">
        <v>17</v>
      </c>
      <c r="B22" s="12" t="s">
        <v>138</v>
      </c>
      <c r="C22" s="12" t="s">
        <v>139</v>
      </c>
      <c r="D22" s="12" t="s">
        <v>140</v>
      </c>
      <c r="E22" s="12" t="s">
        <v>141</v>
      </c>
      <c r="F22" s="17" t="s">
        <v>142</v>
      </c>
      <c r="G22" s="11">
        <f t="shared" si="2"/>
        <v>1930</v>
      </c>
      <c r="H22" s="13">
        <v>500</v>
      </c>
      <c r="I22" s="31">
        <v>5</v>
      </c>
      <c r="J22" s="26"/>
      <c r="K22" s="26"/>
      <c r="L22" s="38"/>
      <c r="M22" s="12">
        <v>1430</v>
      </c>
      <c r="N22" s="18" t="s">
        <v>36</v>
      </c>
      <c r="O22" s="12" t="s">
        <v>143</v>
      </c>
      <c r="P22" s="12" t="s">
        <v>144</v>
      </c>
      <c r="Q22" s="12" t="s">
        <v>145</v>
      </c>
      <c r="R22" s="12" t="s">
        <v>146</v>
      </c>
      <c r="S22" s="26"/>
    </row>
    <row r="23" s="4" customFormat="1" ht="251" customHeight="1" spans="1:19">
      <c r="A23" s="12">
        <v>18</v>
      </c>
      <c r="B23" s="12" t="s">
        <v>147</v>
      </c>
      <c r="C23" s="14" t="s">
        <v>148</v>
      </c>
      <c r="D23" s="12" t="s">
        <v>149</v>
      </c>
      <c r="E23" s="12" t="s">
        <v>50</v>
      </c>
      <c r="F23" s="12" t="s">
        <v>150</v>
      </c>
      <c r="G23" s="11">
        <f t="shared" si="2"/>
        <v>510</v>
      </c>
      <c r="H23" s="16">
        <v>150</v>
      </c>
      <c r="I23" s="31">
        <v>1.5</v>
      </c>
      <c r="J23" s="26"/>
      <c r="K23" s="26"/>
      <c r="L23" s="30"/>
      <c r="M23" s="14">
        <v>360</v>
      </c>
      <c r="N23" s="18" t="s">
        <v>36</v>
      </c>
      <c r="O23" s="12" t="s">
        <v>151</v>
      </c>
      <c r="P23" s="37" t="s">
        <v>152</v>
      </c>
      <c r="Q23" s="12" t="s">
        <v>147</v>
      </c>
      <c r="R23" s="12" t="s">
        <v>153</v>
      </c>
      <c r="S23" s="26"/>
    </row>
    <row r="24" s="4" customFormat="1" ht="303" customHeight="1" spans="1:19">
      <c r="A24" s="12">
        <v>19</v>
      </c>
      <c r="B24" s="14" t="s">
        <v>154</v>
      </c>
      <c r="C24" s="14" t="s">
        <v>155</v>
      </c>
      <c r="D24" s="14" t="s">
        <v>156</v>
      </c>
      <c r="E24" s="14" t="s">
        <v>34</v>
      </c>
      <c r="F24" s="14" t="s">
        <v>157</v>
      </c>
      <c r="G24" s="11">
        <f t="shared" si="2"/>
        <v>1042</v>
      </c>
      <c r="H24" s="16">
        <v>216</v>
      </c>
      <c r="I24" s="31">
        <v>2.16</v>
      </c>
      <c r="J24" s="26"/>
      <c r="K24" s="26"/>
      <c r="L24" s="30"/>
      <c r="M24" s="14">
        <v>826</v>
      </c>
      <c r="N24" s="18" t="s">
        <v>36</v>
      </c>
      <c r="O24" s="14" t="s">
        <v>158</v>
      </c>
      <c r="P24" s="14" t="s">
        <v>159</v>
      </c>
      <c r="Q24" s="14" t="s">
        <v>154</v>
      </c>
      <c r="R24" s="14" t="s">
        <v>160</v>
      </c>
      <c r="S24" s="26"/>
    </row>
    <row r="25" s="4" customFormat="1" ht="203" customHeight="1" spans="1:19">
      <c r="A25" s="12">
        <v>20</v>
      </c>
      <c r="B25" s="14" t="s">
        <v>161</v>
      </c>
      <c r="C25" s="12" t="s">
        <v>162</v>
      </c>
      <c r="D25" s="12" t="s">
        <v>163</v>
      </c>
      <c r="E25" s="12" t="s">
        <v>50</v>
      </c>
      <c r="F25" s="12" t="s">
        <v>164</v>
      </c>
      <c r="G25" s="11">
        <f t="shared" si="2"/>
        <v>344</v>
      </c>
      <c r="H25" s="13">
        <v>144</v>
      </c>
      <c r="I25" s="31">
        <v>1.44</v>
      </c>
      <c r="J25" s="12"/>
      <c r="K25" s="26"/>
      <c r="L25" s="30"/>
      <c r="M25" s="14">
        <v>200</v>
      </c>
      <c r="N25" s="18" t="s">
        <v>36</v>
      </c>
      <c r="O25" s="12" t="s">
        <v>165</v>
      </c>
      <c r="P25" s="37" t="s">
        <v>166</v>
      </c>
      <c r="Q25" s="12" t="s">
        <v>161</v>
      </c>
      <c r="R25" s="12" t="s">
        <v>167</v>
      </c>
      <c r="S25" s="26"/>
    </row>
    <row r="26" s="4" customFormat="1" ht="142" customHeight="1" spans="1:19">
      <c r="A26" s="12">
        <v>21</v>
      </c>
      <c r="B26" s="14" t="s">
        <v>111</v>
      </c>
      <c r="C26" s="12" t="s">
        <v>168</v>
      </c>
      <c r="D26" s="12" t="s">
        <v>169</v>
      </c>
      <c r="E26" s="12" t="s">
        <v>34</v>
      </c>
      <c r="F26" s="12" t="s">
        <v>170</v>
      </c>
      <c r="G26" s="11">
        <f t="shared" si="2"/>
        <v>510</v>
      </c>
      <c r="H26" s="13">
        <v>90</v>
      </c>
      <c r="I26" s="31">
        <v>0.9</v>
      </c>
      <c r="J26" s="26"/>
      <c r="K26" s="26"/>
      <c r="L26" s="39"/>
      <c r="M26" s="12">
        <v>420</v>
      </c>
      <c r="N26" s="18" t="s">
        <v>36</v>
      </c>
      <c r="O26" s="12" t="s">
        <v>171</v>
      </c>
      <c r="P26" s="14" t="s">
        <v>172</v>
      </c>
      <c r="Q26" s="14" t="s">
        <v>111</v>
      </c>
      <c r="R26" s="14" t="s">
        <v>117</v>
      </c>
      <c r="S26" s="26"/>
    </row>
    <row r="27" s="5" customFormat="1" ht="37" customHeight="1" spans="1:19">
      <c r="A27" s="21" t="s">
        <v>173</v>
      </c>
      <c r="B27" s="21"/>
      <c r="C27" s="21"/>
      <c r="D27" s="21"/>
      <c r="E27" s="21"/>
      <c r="F27" s="22"/>
      <c r="G27" s="21">
        <f>SUM(G28:G29)</f>
        <v>970</v>
      </c>
      <c r="H27" s="21">
        <f>SUM(H28:H29)</f>
        <v>970</v>
      </c>
      <c r="I27" s="21"/>
      <c r="J27" s="21"/>
      <c r="K27" s="21"/>
      <c r="L27" s="21"/>
      <c r="M27" s="21"/>
      <c r="N27" s="21"/>
      <c r="O27" s="21"/>
      <c r="P27" s="21"/>
      <c r="Q27" s="21"/>
      <c r="R27" s="21"/>
      <c r="S27" s="23"/>
    </row>
    <row r="28" s="3" customFormat="1" ht="98" customHeight="1" spans="1:19">
      <c r="A28" s="12">
        <v>1</v>
      </c>
      <c r="B28" s="12" t="s">
        <v>174</v>
      </c>
      <c r="C28" s="12"/>
      <c r="D28" s="12" t="s">
        <v>175</v>
      </c>
      <c r="E28" s="12" t="s">
        <v>176</v>
      </c>
      <c r="F28" s="12" t="s">
        <v>177</v>
      </c>
      <c r="G28" s="11">
        <f t="shared" ref="G28:G43" si="3">H28+M28</f>
        <v>480</v>
      </c>
      <c r="H28" s="13">
        <v>480</v>
      </c>
      <c r="I28" s="31"/>
      <c r="J28" s="12"/>
      <c r="K28" s="12"/>
      <c r="L28" s="12"/>
      <c r="M28" s="12"/>
      <c r="N28" s="30" t="s">
        <v>27</v>
      </c>
      <c r="O28" s="12" t="s">
        <v>178</v>
      </c>
      <c r="P28" s="12" t="s">
        <v>179</v>
      </c>
      <c r="Q28" s="12" t="s">
        <v>174</v>
      </c>
      <c r="R28" s="12" t="s">
        <v>180</v>
      </c>
      <c r="S28" s="12"/>
    </row>
    <row r="29" s="3" customFormat="1" ht="82" customHeight="1" spans="1:19">
      <c r="A29" s="12">
        <v>2</v>
      </c>
      <c r="B29" s="12" t="s">
        <v>174</v>
      </c>
      <c r="C29" s="12"/>
      <c r="D29" s="12" t="s">
        <v>181</v>
      </c>
      <c r="E29" s="12" t="s">
        <v>182</v>
      </c>
      <c r="F29" s="12" t="s">
        <v>183</v>
      </c>
      <c r="G29" s="11">
        <f t="shared" si="3"/>
        <v>490</v>
      </c>
      <c r="H29" s="13">
        <v>490</v>
      </c>
      <c r="I29" s="31"/>
      <c r="J29" s="12"/>
      <c r="K29" s="12"/>
      <c r="L29" s="12"/>
      <c r="M29" s="12"/>
      <c r="N29" s="18" t="s">
        <v>36</v>
      </c>
      <c r="O29" s="12" t="s">
        <v>184</v>
      </c>
      <c r="P29" s="12" t="s">
        <v>179</v>
      </c>
      <c r="Q29" s="12" t="s">
        <v>174</v>
      </c>
      <c r="R29" s="12" t="s">
        <v>180</v>
      </c>
      <c r="S29" s="12"/>
    </row>
    <row r="30" s="5" customFormat="1" ht="30" customHeight="1" spans="1:19">
      <c r="A30" s="23" t="s">
        <v>185</v>
      </c>
      <c r="B30" s="23"/>
      <c r="C30" s="23"/>
      <c r="D30" s="23"/>
      <c r="E30" s="23"/>
      <c r="F30" s="23"/>
      <c r="G30" s="21">
        <f t="shared" ref="G30:M30" si="4">SUM(G31:G43)</f>
        <v>6610</v>
      </c>
      <c r="H30" s="21">
        <f t="shared" si="4"/>
        <v>2600</v>
      </c>
      <c r="I30" s="21">
        <f t="shared" si="4"/>
        <v>26</v>
      </c>
      <c r="J30" s="21">
        <f t="shared" si="4"/>
        <v>0</v>
      </c>
      <c r="K30" s="21">
        <f t="shared" si="4"/>
        <v>0</v>
      </c>
      <c r="L30" s="21">
        <f t="shared" si="4"/>
        <v>0</v>
      </c>
      <c r="M30" s="21">
        <f t="shared" si="4"/>
        <v>4010</v>
      </c>
      <c r="N30" s="22"/>
      <c r="O30" s="22"/>
      <c r="P30" s="23"/>
      <c r="Q30" s="23"/>
      <c r="R30" s="23"/>
      <c r="S30" s="23"/>
    </row>
    <row r="31" s="3" customFormat="1" ht="293" customHeight="1" spans="1:19">
      <c r="A31" s="12">
        <v>1</v>
      </c>
      <c r="B31" s="12" t="s">
        <v>147</v>
      </c>
      <c r="C31" s="12" t="s">
        <v>186</v>
      </c>
      <c r="D31" s="12" t="s">
        <v>187</v>
      </c>
      <c r="E31" s="12" t="s">
        <v>188</v>
      </c>
      <c r="F31" s="18" t="s">
        <v>189</v>
      </c>
      <c r="G31" s="11">
        <f t="shared" si="3"/>
        <v>503</v>
      </c>
      <c r="H31" s="13">
        <v>200</v>
      </c>
      <c r="I31" s="31">
        <v>2</v>
      </c>
      <c r="J31" s="12"/>
      <c r="K31" s="12"/>
      <c r="L31" s="12"/>
      <c r="M31" s="12">
        <v>303</v>
      </c>
      <c r="N31" s="18" t="s">
        <v>36</v>
      </c>
      <c r="O31" s="12" t="s">
        <v>190</v>
      </c>
      <c r="P31" s="12" t="s">
        <v>179</v>
      </c>
      <c r="Q31" s="12" t="s">
        <v>147</v>
      </c>
      <c r="R31" s="12" t="s">
        <v>153</v>
      </c>
      <c r="S31" s="12"/>
    </row>
    <row r="32" s="3" customFormat="1" ht="231" customHeight="1" spans="1:19">
      <c r="A32" s="12">
        <v>2</v>
      </c>
      <c r="B32" s="14" t="s">
        <v>154</v>
      </c>
      <c r="C32" s="14" t="s">
        <v>191</v>
      </c>
      <c r="D32" s="14" t="s">
        <v>192</v>
      </c>
      <c r="E32" s="12" t="s">
        <v>193</v>
      </c>
      <c r="F32" s="14" t="s">
        <v>194</v>
      </c>
      <c r="G32" s="11">
        <f t="shared" si="3"/>
        <v>519</v>
      </c>
      <c r="H32" s="16">
        <v>200</v>
      </c>
      <c r="I32" s="31">
        <v>2</v>
      </c>
      <c r="J32" s="12"/>
      <c r="K32" s="12"/>
      <c r="L32" s="12"/>
      <c r="M32" s="14">
        <v>319</v>
      </c>
      <c r="N32" s="18" t="s">
        <v>36</v>
      </c>
      <c r="O32" s="14" t="s">
        <v>195</v>
      </c>
      <c r="P32" s="12" t="s">
        <v>179</v>
      </c>
      <c r="Q32" s="12" t="s">
        <v>154</v>
      </c>
      <c r="R32" s="12" t="s">
        <v>160</v>
      </c>
      <c r="S32" s="12"/>
    </row>
    <row r="33" s="3" customFormat="1" ht="202" customHeight="1" spans="1:19">
      <c r="A33" s="12">
        <v>3</v>
      </c>
      <c r="B33" s="12" t="s">
        <v>76</v>
      </c>
      <c r="C33" s="12" t="s">
        <v>196</v>
      </c>
      <c r="D33" s="12" t="s">
        <v>197</v>
      </c>
      <c r="E33" s="12" t="s">
        <v>193</v>
      </c>
      <c r="F33" s="12" t="s">
        <v>198</v>
      </c>
      <c r="G33" s="11">
        <f t="shared" si="3"/>
        <v>500</v>
      </c>
      <c r="H33" s="13">
        <v>200</v>
      </c>
      <c r="I33" s="31">
        <v>2</v>
      </c>
      <c r="J33" s="12"/>
      <c r="K33" s="12"/>
      <c r="L33" s="12"/>
      <c r="M33" s="12">
        <v>300</v>
      </c>
      <c r="N33" s="18" t="s">
        <v>36</v>
      </c>
      <c r="O33" s="12" t="s">
        <v>199</v>
      </c>
      <c r="P33" s="12" t="s">
        <v>179</v>
      </c>
      <c r="Q33" s="12" t="s">
        <v>76</v>
      </c>
      <c r="R33" s="12" t="s">
        <v>82</v>
      </c>
      <c r="S33" s="12"/>
    </row>
    <row r="34" s="3" customFormat="1" ht="312" customHeight="1" spans="1:19">
      <c r="A34" s="12">
        <v>4</v>
      </c>
      <c r="B34" s="12" t="s">
        <v>83</v>
      </c>
      <c r="C34" s="12" t="s">
        <v>200</v>
      </c>
      <c r="D34" s="12" t="s">
        <v>201</v>
      </c>
      <c r="E34" s="12" t="s">
        <v>193</v>
      </c>
      <c r="F34" s="12" t="s">
        <v>202</v>
      </c>
      <c r="G34" s="11">
        <f t="shared" si="3"/>
        <v>505</v>
      </c>
      <c r="H34" s="13">
        <v>200</v>
      </c>
      <c r="I34" s="31">
        <v>2</v>
      </c>
      <c r="J34" s="12"/>
      <c r="K34" s="12"/>
      <c r="L34" s="12"/>
      <c r="M34" s="12">
        <v>305</v>
      </c>
      <c r="N34" s="18" t="s">
        <v>36</v>
      </c>
      <c r="O34" s="12" t="s">
        <v>203</v>
      </c>
      <c r="P34" s="12" t="s">
        <v>179</v>
      </c>
      <c r="Q34" s="12" t="s">
        <v>83</v>
      </c>
      <c r="R34" s="12" t="s">
        <v>89</v>
      </c>
      <c r="S34" s="12"/>
    </row>
    <row r="35" s="3" customFormat="1" ht="211" customHeight="1" spans="1:19">
      <c r="A35" s="12">
        <v>5</v>
      </c>
      <c r="B35" s="12" t="s">
        <v>90</v>
      </c>
      <c r="C35" s="12" t="s">
        <v>204</v>
      </c>
      <c r="D35" s="14" t="s">
        <v>205</v>
      </c>
      <c r="E35" s="12" t="s">
        <v>193</v>
      </c>
      <c r="F35" s="12" t="s">
        <v>206</v>
      </c>
      <c r="G35" s="11">
        <f t="shared" si="3"/>
        <v>500</v>
      </c>
      <c r="H35" s="13">
        <v>200</v>
      </c>
      <c r="I35" s="31">
        <v>2</v>
      </c>
      <c r="J35" s="12"/>
      <c r="K35" s="12"/>
      <c r="L35" s="12"/>
      <c r="M35" s="12">
        <v>300</v>
      </c>
      <c r="N35" s="18" t="s">
        <v>36</v>
      </c>
      <c r="O35" s="12" t="s">
        <v>207</v>
      </c>
      <c r="P35" s="12" t="s">
        <v>179</v>
      </c>
      <c r="Q35" s="12" t="s">
        <v>90</v>
      </c>
      <c r="R35" s="12" t="s">
        <v>96</v>
      </c>
      <c r="S35" s="12"/>
    </row>
    <row r="36" s="3" customFormat="1" ht="229" customHeight="1" spans="1:19">
      <c r="A36" s="12">
        <v>6</v>
      </c>
      <c r="B36" s="12" t="s">
        <v>97</v>
      </c>
      <c r="C36" s="12" t="s">
        <v>208</v>
      </c>
      <c r="D36" s="12" t="s">
        <v>209</v>
      </c>
      <c r="E36" s="12" t="s">
        <v>193</v>
      </c>
      <c r="F36" s="12" t="s">
        <v>210</v>
      </c>
      <c r="G36" s="11">
        <f t="shared" si="3"/>
        <v>502</v>
      </c>
      <c r="H36" s="16">
        <v>200</v>
      </c>
      <c r="I36" s="31">
        <v>2</v>
      </c>
      <c r="J36" s="12"/>
      <c r="K36" s="12"/>
      <c r="L36" s="12"/>
      <c r="M36" s="14">
        <v>302</v>
      </c>
      <c r="N36" s="18" t="s">
        <v>36</v>
      </c>
      <c r="O36" s="12" t="s">
        <v>211</v>
      </c>
      <c r="P36" s="12" t="s">
        <v>179</v>
      </c>
      <c r="Q36" s="12" t="s">
        <v>97</v>
      </c>
      <c r="R36" s="12" t="s">
        <v>103</v>
      </c>
      <c r="S36" s="12"/>
    </row>
    <row r="37" s="3" customFormat="1" ht="145" customHeight="1" spans="1:19">
      <c r="A37" s="12">
        <v>7</v>
      </c>
      <c r="B37" s="12" t="s">
        <v>161</v>
      </c>
      <c r="C37" s="12" t="s">
        <v>212</v>
      </c>
      <c r="D37" s="12" t="s">
        <v>213</v>
      </c>
      <c r="E37" s="14" t="s">
        <v>188</v>
      </c>
      <c r="F37" s="12" t="s">
        <v>214</v>
      </c>
      <c r="G37" s="11">
        <f t="shared" si="3"/>
        <v>525</v>
      </c>
      <c r="H37" s="13">
        <v>200</v>
      </c>
      <c r="I37" s="31">
        <v>2</v>
      </c>
      <c r="J37" s="12"/>
      <c r="K37" s="12"/>
      <c r="L37" s="12"/>
      <c r="M37" s="12">
        <v>325</v>
      </c>
      <c r="N37" s="18" t="s">
        <v>36</v>
      </c>
      <c r="O37" s="12" t="s">
        <v>215</v>
      </c>
      <c r="P37" s="12" t="s">
        <v>179</v>
      </c>
      <c r="Q37" s="12" t="s">
        <v>161</v>
      </c>
      <c r="R37" s="12" t="s">
        <v>167</v>
      </c>
      <c r="S37" s="12"/>
    </row>
    <row r="38" s="3" customFormat="1" ht="315" customHeight="1" spans="1:19">
      <c r="A38" s="12">
        <v>8</v>
      </c>
      <c r="B38" s="12" t="s">
        <v>104</v>
      </c>
      <c r="C38" s="12" t="s">
        <v>216</v>
      </c>
      <c r="D38" s="12" t="s">
        <v>217</v>
      </c>
      <c r="E38" s="12" t="s">
        <v>193</v>
      </c>
      <c r="F38" s="12" t="s">
        <v>218</v>
      </c>
      <c r="G38" s="11">
        <f t="shared" si="3"/>
        <v>521</v>
      </c>
      <c r="H38" s="13">
        <v>200</v>
      </c>
      <c r="I38" s="31">
        <v>2</v>
      </c>
      <c r="J38" s="12"/>
      <c r="K38" s="12"/>
      <c r="L38" s="12"/>
      <c r="M38" s="12">
        <v>321</v>
      </c>
      <c r="N38" s="18" t="s">
        <v>36</v>
      </c>
      <c r="O38" s="12" t="s">
        <v>219</v>
      </c>
      <c r="P38" s="12" t="s">
        <v>179</v>
      </c>
      <c r="Q38" s="12" t="s">
        <v>104</v>
      </c>
      <c r="R38" s="12" t="s">
        <v>110</v>
      </c>
      <c r="S38" s="12"/>
    </row>
    <row r="39" s="3" customFormat="1" ht="177" customHeight="1" spans="1:19">
      <c r="A39" s="12">
        <v>9</v>
      </c>
      <c r="B39" s="12" t="s">
        <v>111</v>
      </c>
      <c r="C39" s="12" t="s">
        <v>220</v>
      </c>
      <c r="D39" s="12" t="s">
        <v>221</v>
      </c>
      <c r="E39" s="12" t="s">
        <v>193</v>
      </c>
      <c r="F39" s="12" t="s">
        <v>222</v>
      </c>
      <c r="G39" s="11">
        <f t="shared" si="3"/>
        <v>500</v>
      </c>
      <c r="H39" s="16">
        <v>200</v>
      </c>
      <c r="I39" s="31">
        <v>2</v>
      </c>
      <c r="J39" s="12"/>
      <c r="K39" s="12"/>
      <c r="L39" s="12"/>
      <c r="M39" s="14">
        <v>300</v>
      </c>
      <c r="N39" s="18" t="s">
        <v>36</v>
      </c>
      <c r="O39" s="14" t="s">
        <v>223</v>
      </c>
      <c r="P39" s="12" t="s">
        <v>179</v>
      </c>
      <c r="Q39" s="14" t="s">
        <v>111</v>
      </c>
      <c r="R39" s="14" t="s">
        <v>117</v>
      </c>
      <c r="S39" s="14"/>
    </row>
    <row r="40" s="3" customFormat="1" ht="405" customHeight="1" spans="1:19">
      <c r="A40" s="12">
        <v>10</v>
      </c>
      <c r="B40" s="14" t="s">
        <v>118</v>
      </c>
      <c r="C40" s="14" t="s">
        <v>224</v>
      </c>
      <c r="D40" s="14" t="s">
        <v>225</v>
      </c>
      <c r="E40" s="12" t="s">
        <v>193</v>
      </c>
      <c r="F40" s="24" t="s">
        <v>226</v>
      </c>
      <c r="G40" s="11">
        <f t="shared" si="3"/>
        <v>503</v>
      </c>
      <c r="H40" s="13">
        <v>200</v>
      </c>
      <c r="I40" s="31">
        <v>2</v>
      </c>
      <c r="J40" s="12"/>
      <c r="K40" s="12"/>
      <c r="L40" s="12"/>
      <c r="M40" s="14">
        <v>303</v>
      </c>
      <c r="N40" s="18" t="s">
        <v>36</v>
      </c>
      <c r="O40" s="14" t="s">
        <v>227</v>
      </c>
      <c r="P40" s="12" t="s">
        <v>179</v>
      </c>
      <c r="Q40" s="14" t="s">
        <v>118</v>
      </c>
      <c r="R40" s="14" t="s">
        <v>124</v>
      </c>
      <c r="S40" s="14"/>
    </row>
    <row r="41" s="3" customFormat="1" ht="152" customHeight="1" spans="1:19">
      <c r="A41" s="12">
        <v>11</v>
      </c>
      <c r="B41" s="12" t="s">
        <v>125</v>
      </c>
      <c r="C41" s="12" t="s">
        <v>228</v>
      </c>
      <c r="D41" s="12" t="s">
        <v>229</v>
      </c>
      <c r="E41" s="14" t="s">
        <v>188</v>
      </c>
      <c r="F41" s="12" t="s">
        <v>230</v>
      </c>
      <c r="G41" s="11">
        <f t="shared" si="3"/>
        <v>510</v>
      </c>
      <c r="H41" s="13">
        <v>200</v>
      </c>
      <c r="I41" s="31">
        <v>2</v>
      </c>
      <c r="J41" s="12"/>
      <c r="K41" s="12"/>
      <c r="L41" s="12"/>
      <c r="M41" s="12">
        <v>310</v>
      </c>
      <c r="N41" s="18" t="s">
        <v>36</v>
      </c>
      <c r="O41" s="12" t="s">
        <v>231</v>
      </c>
      <c r="P41" s="12" t="s">
        <v>179</v>
      </c>
      <c r="Q41" s="12" t="s">
        <v>125</v>
      </c>
      <c r="R41" s="12" t="s">
        <v>131</v>
      </c>
      <c r="S41" s="12"/>
    </row>
    <row r="42" s="3" customFormat="1" ht="125" customHeight="1" spans="1:19">
      <c r="A42" s="12">
        <v>12</v>
      </c>
      <c r="B42" s="12" t="s">
        <v>232</v>
      </c>
      <c r="C42" s="14" t="s">
        <v>233</v>
      </c>
      <c r="D42" s="12" t="s">
        <v>234</v>
      </c>
      <c r="E42" s="12" t="s">
        <v>193</v>
      </c>
      <c r="F42" s="12" t="s">
        <v>235</v>
      </c>
      <c r="G42" s="11">
        <f t="shared" si="3"/>
        <v>512</v>
      </c>
      <c r="H42" s="16">
        <v>200</v>
      </c>
      <c r="I42" s="31">
        <v>2</v>
      </c>
      <c r="J42" s="12"/>
      <c r="K42" s="12"/>
      <c r="L42" s="12"/>
      <c r="M42" s="14">
        <v>312</v>
      </c>
      <c r="N42" s="18" t="s">
        <v>36</v>
      </c>
      <c r="O42" s="12" t="s">
        <v>236</v>
      </c>
      <c r="P42" s="12" t="s">
        <v>179</v>
      </c>
      <c r="Q42" s="12" t="s">
        <v>232</v>
      </c>
      <c r="R42" s="12" t="s">
        <v>237</v>
      </c>
      <c r="S42" s="12"/>
    </row>
    <row r="43" s="3" customFormat="1" ht="210" customHeight="1" spans="1:19">
      <c r="A43" s="12">
        <v>13</v>
      </c>
      <c r="B43" s="12" t="s">
        <v>62</v>
      </c>
      <c r="C43" s="12" t="s">
        <v>238</v>
      </c>
      <c r="D43" s="12" t="s">
        <v>239</v>
      </c>
      <c r="E43" s="12" t="s">
        <v>193</v>
      </c>
      <c r="F43" s="12" t="s">
        <v>240</v>
      </c>
      <c r="G43" s="11">
        <f t="shared" si="3"/>
        <v>510</v>
      </c>
      <c r="H43" s="13">
        <v>200</v>
      </c>
      <c r="I43" s="32">
        <v>2</v>
      </c>
      <c r="J43" s="12"/>
      <c r="K43" s="12"/>
      <c r="L43" s="12"/>
      <c r="M43" s="33">
        <v>310</v>
      </c>
      <c r="N43" s="18" t="s">
        <v>36</v>
      </c>
      <c r="O43" s="40" t="s">
        <v>241</v>
      </c>
      <c r="P43" s="12" t="s">
        <v>179</v>
      </c>
      <c r="Q43" s="12" t="s">
        <v>62</v>
      </c>
      <c r="R43" s="12" t="s">
        <v>68</v>
      </c>
      <c r="S43" s="12"/>
    </row>
    <row r="44" s="5" customFormat="1" ht="34" customHeight="1" spans="1:19">
      <c r="A44" s="13" t="s">
        <v>242</v>
      </c>
      <c r="B44" s="13"/>
      <c r="C44" s="13"/>
      <c r="D44" s="23"/>
      <c r="E44" s="23"/>
      <c r="F44" s="23"/>
      <c r="G44" s="21">
        <f>G45</f>
        <v>630</v>
      </c>
      <c r="H44" s="21">
        <f>H45</f>
        <v>630</v>
      </c>
      <c r="I44" s="23"/>
      <c r="J44" s="23"/>
      <c r="K44" s="23"/>
      <c r="L44" s="23"/>
      <c r="M44" s="23"/>
      <c r="N44" s="23"/>
      <c r="O44" s="23"/>
      <c r="P44" s="23"/>
      <c r="Q44" s="23"/>
      <c r="R44" s="23"/>
      <c r="S44" s="23"/>
    </row>
    <row r="45" s="6" customFormat="1" ht="142" customHeight="1" spans="1:19">
      <c r="A45" s="12">
        <v>1</v>
      </c>
      <c r="B45" s="12" t="s">
        <v>22</v>
      </c>
      <c r="C45" s="25"/>
      <c r="D45" s="12" t="s">
        <v>243</v>
      </c>
      <c r="E45" s="12" t="s">
        <v>244</v>
      </c>
      <c r="F45" s="12" t="s">
        <v>245</v>
      </c>
      <c r="G45" s="12">
        <v>630</v>
      </c>
      <c r="H45" s="13">
        <v>630</v>
      </c>
      <c r="I45" s="12"/>
      <c r="J45" s="25"/>
      <c r="K45" s="25"/>
      <c r="L45" s="12"/>
      <c r="M45" s="25"/>
      <c r="N45" s="38" t="s">
        <v>246</v>
      </c>
      <c r="O45" s="12" t="s">
        <v>247</v>
      </c>
      <c r="P45" s="12" t="s">
        <v>179</v>
      </c>
      <c r="Q45" s="12" t="s">
        <v>22</v>
      </c>
      <c r="R45" s="12" t="s">
        <v>30</v>
      </c>
      <c r="S45" s="25"/>
    </row>
    <row r="46" s="5" customFormat="1" ht="41" customHeight="1" spans="1:19">
      <c r="A46" s="23" t="s">
        <v>248</v>
      </c>
      <c r="B46" s="23"/>
      <c r="C46" s="23"/>
      <c r="D46" s="23"/>
      <c r="E46" s="23"/>
      <c r="F46" s="23"/>
      <c r="G46" s="21">
        <f t="shared" ref="G46:I46" si="5">G47</f>
        <v>30.5</v>
      </c>
      <c r="H46" s="21">
        <f t="shared" si="5"/>
        <v>30.5</v>
      </c>
      <c r="I46" s="21">
        <f t="shared" si="5"/>
        <v>30.5</v>
      </c>
      <c r="J46" s="23"/>
      <c r="K46" s="23"/>
      <c r="L46" s="23"/>
      <c r="M46" s="23"/>
      <c r="N46" s="23"/>
      <c r="O46" s="23"/>
      <c r="P46" s="23"/>
      <c r="Q46" s="23"/>
      <c r="R46" s="23"/>
      <c r="S46" s="23"/>
    </row>
    <row r="47" s="4" customFormat="1" ht="91" customHeight="1" spans="1:19">
      <c r="A47" s="26">
        <v>1</v>
      </c>
      <c r="B47" s="12" t="s">
        <v>22</v>
      </c>
      <c r="C47" s="26"/>
      <c r="D47" s="12" t="s">
        <v>249</v>
      </c>
      <c r="E47" s="12" t="s">
        <v>250</v>
      </c>
      <c r="F47" s="12" t="s">
        <v>251</v>
      </c>
      <c r="G47" s="11">
        <f>H47</f>
        <v>30.5</v>
      </c>
      <c r="H47" s="27">
        <v>30.5</v>
      </c>
      <c r="I47" s="41">
        <v>30.5</v>
      </c>
      <c r="J47" s="26"/>
      <c r="K47" s="26"/>
      <c r="L47" s="26"/>
      <c r="M47" s="26"/>
      <c r="N47" s="18" t="s">
        <v>36</v>
      </c>
      <c r="O47" s="12" t="s">
        <v>252</v>
      </c>
      <c r="P47" s="26" t="s">
        <v>179</v>
      </c>
      <c r="Q47" s="12" t="s">
        <v>22</v>
      </c>
      <c r="R47" s="12" t="s">
        <v>30</v>
      </c>
      <c r="S47" s="26"/>
    </row>
    <row r="49" ht="26" customHeight="1" spans="1:16">
      <c r="A49" t="s">
        <v>253</v>
      </c>
      <c r="F49" s="28" t="s">
        <v>254</v>
      </c>
      <c r="G49" s="28"/>
      <c r="H49" s="28"/>
      <c r="I49" s="28"/>
      <c r="J49" s="28" t="s">
        <v>255</v>
      </c>
      <c r="K49" s="28"/>
      <c r="L49" s="28"/>
      <c r="M49" s="28"/>
      <c r="N49" t="s">
        <v>256</v>
      </c>
      <c r="P49" t="s">
        <v>257</v>
      </c>
    </row>
    <row r="51" customFormat="1" spans="1:1">
      <c r="A51" t="s">
        <v>258</v>
      </c>
    </row>
  </sheetData>
  <mergeCells count="23">
    <mergeCell ref="A1:R1"/>
    <mergeCell ref="H2:L2"/>
    <mergeCell ref="A4:F4"/>
    <mergeCell ref="A5:C5"/>
    <mergeCell ref="A27:C27"/>
    <mergeCell ref="A30:C30"/>
    <mergeCell ref="A44:C44"/>
    <mergeCell ref="A46:C46"/>
    <mergeCell ref="F49:I49"/>
    <mergeCell ref="J49:M49"/>
    <mergeCell ref="A2:A3"/>
    <mergeCell ref="B2:B3"/>
    <mergeCell ref="C2:C3"/>
    <mergeCell ref="D2:D3"/>
    <mergeCell ref="E2:E3"/>
    <mergeCell ref="F2:F3"/>
    <mergeCell ref="G2:G3"/>
    <mergeCell ref="M2:M3"/>
    <mergeCell ref="N2:N3"/>
    <mergeCell ref="O2:O3"/>
    <mergeCell ref="P2:P3"/>
    <mergeCell ref="Q2:Q3"/>
    <mergeCell ref="R2:R3"/>
  </mergeCells>
  <hyperlinks>
    <hyperlink ref="C7" r:id="rId1" display="礼乐村" tooltip="https://www.yigecun.com/cityfild/showcun.aspx?id=D04727B131277108"/>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2025-01-16T09:23:08Z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670A39E7E82F4BB38D9E6BD108D6614F_12</vt:lpwstr>
  </property>
</Properties>
</file>