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项目计划表" sheetId="6" r:id="rId1"/>
    <sheet name="计划安排表" sheetId="1" state="hidden" r:id="rId2"/>
  </sheets>
  <definedNames>
    <definedName name="_xlnm._FilterDatabase" localSheetId="1" hidden="1">计划安排表!$A$5:$R$46</definedName>
    <definedName name="_xlnm.Print_Titles" localSheetId="1">计划安排表!$4:$5</definedName>
    <definedName name="_xlnm.Print_Titles" localSheetId="0">项目计划表!$4:$5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<sst xmlns="http://schemas.openxmlformats.org/spreadsheetml/2006/main" count="461" uniqueCount="258">
  <si>
    <t>附件1：</t>
  </si>
  <si>
    <t>凤庆县2024年第三批省级财政衔接推进乡村振兴补助资金分配计划表</t>
  </si>
  <si>
    <t>单位：万元</t>
  </si>
  <si>
    <t>序号</t>
  </si>
  <si>
    <t>乡镇/部门</t>
  </si>
  <si>
    <t>村</t>
  </si>
  <si>
    <t>项目名称</t>
  </si>
  <si>
    <t>项目子类型</t>
  </si>
  <si>
    <t>建设内容</t>
  </si>
  <si>
    <t>计划投入资金</t>
  </si>
  <si>
    <t>资金来源</t>
  </si>
  <si>
    <t>计划实施期限（年月—年月）</t>
  </si>
  <si>
    <t>预期绩效目标</t>
  </si>
  <si>
    <t>联农带农富农利益联结机制（简述）</t>
  </si>
  <si>
    <t>责任单位</t>
  </si>
  <si>
    <t>责任人</t>
  </si>
  <si>
    <t>备注</t>
  </si>
  <si>
    <t>中央衔接资金</t>
  </si>
  <si>
    <t>省级衔接资金</t>
  </si>
  <si>
    <t>市级衔接资金</t>
  </si>
  <si>
    <t>县级衔接资金</t>
  </si>
  <si>
    <t>其他资金</t>
  </si>
  <si>
    <t>合计： 10个项目</t>
  </si>
  <si>
    <t>一、产业发展</t>
  </si>
  <si>
    <t>勐佑镇人民政府</t>
  </si>
  <si>
    <t>岔路村</t>
  </si>
  <si>
    <t>勐佑镇岔路村香料烟种植基地建设项目</t>
  </si>
  <si>
    <t>产业发展</t>
  </si>
  <si>
    <t>投资110万元，在岔路村建设香料烟收购房1间380平方米、收购钢架棚400平方米，调制钢架棚200个，硬化场地100平方米；购置育苗漂盘5万片、穿烟机100台，配套雨污排水设施等；带动岔路等7个村发展种植香料烟1500亩。</t>
  </si>
  <si>
    <t>2024年9月—2024年12月</t>
  </si>
  <si>
    <t>通过建设香料烟收购房1间380平方米、收购棚400平方米，调制钢架棚200个，购置育苗漂盘5万片、穿烟机100台，带动岔路村等7个村发展种植香料烟1500亩，项目受益农户308户1232人，其中脱贫户、监测对象75户302人</t>
  </si>
  <si>
    <t>1.农户增收：（1）每年季节性用工4000人次，按每天100元/人计算，需支付务工工资40万元；（2）项目实施预计增加香料烟种植面积500亩，按每亩收益3500元计算，可增加香料烟种植收入175万元。
综上，308户受益农户共计增收215万元，户均增收6980元。                  
2.村集体经济增收：（1）将建成的香料烟收购房、收购钢架棚等资产交由村集体管理，出租给云南香料烟有限责任公司使用，村集体增收6万元；（2）出租穿烟机、钢架棚等生产资料给农户有偿使用，增加村集体收入1万元。
综上，岔路村集体共计增收7万元。</t>
  </si>
  <si>
    <t>吴兴蕊</t>
  </si>
  <si>
    <t>营盘镇人民政府</t>
  </si>
  <si>
    <t>里拐村、干塘村</t>
  </si>
  <si>
    <t>营盘镇香料烟晾棚建设项目</t>
  </si>
  <si>
    <t>种植业基地</t>
  </si>
  <si>
    <t>完善香料烟产业基础配套设施，建设香料烟晾棚1503座，购置播种机20台。</t>
  </si>
  <si>
    <t>项目建成后，可覆盖里拐、干塘等香料烟种植村860亩香料烟种植基地，可改善香料烟产业基础设施条件，合作社经营种植860亩香料烟可实现产值344万元，扣除生产成本后，每年可获取纯利润约103.2万元，收益较为可观，可有效促进香料烟产业发展，增加集体经济收入。</t>
  </si>
  <si>
    <t>项目按照“村党组织+专业合作社+农户”的模式，一是项目建设形成的经营性资产按资产坐落地归里拐村、干塘村所有，通过资产租赁方式，合作社每年支付晾棚及设备租金共5.16万元，壮大村集体经济；二是项目投用后有效解决860亩香料烟晾晒调制设施欠缺问题，可促进烟农增收326万元，受益527户2512人，其中可带动脱贫户及监测对象268户1009人。同时，为农户提供50个就业岗位，增加群众务工收入45万元。三是可整合村内空闲土地，带动营盘镇香料烟产业发展，避免农户因晾房不足导致的弃管弃收问题，保证农户完成全部烟叶的采收调制，促进农户持续稳定增收。</t>
  </si>
  <si>
    <t>施吴贤</t>
  </si>
  <si>
    <t>凤庆县林业和草原局</t>
  </si>
  <si>
    <t>凤庆县12个乡镇</t>
  </si>
  <si>
    <t>凤庆县2024年度临沧坚果提质增效项目</t>
  </si>
  <si>
    <t xml:space="preserve">  
  1.在凤山镇外12个乡镇坚果提质增效基地配置1750箱蜜蜂，投入资金140万元。
  2.对凤山镇外12个乡镇坚果提质增效基地，实施落头开心修剪，开展技术培训500人次，投入资金55万元。
 </t>
  </si>
  <si>
    <t>2024年9月—2025年6月</t>
  </si>
  <si>
    <t xml:space="preserve">  通过养殖蜜蜂1750箱，开展技术培训500人次，带动果农开展坚果提质增效10000亩，提高坚果管护技术水平，增加坚果授粉成功率，促进坚果数量、质量较大提升，增加群众收入。</t>
  </si>
  <si>
    <t xml:space="preserve"> 
  1.发展蜜蜂1750箱，形成资产归所在村村委会，由村集体租赁给专业合作社运营管理，收益分成由双方协定。
  2.通过修剪、果园放蜂，提高果园座率，预计产量增20%以上。           
 3.带动农户管护坚果面积10000亩，受益农户4130户20354人，实现农户坚果产业增收160万元以上，户均增收387元。
  4.通过对脱贫人口和监测对象培训，发放务工补助18万元，培训对象掌握一门技术，可就近就便有效务工，增加工资性收入。</t>
  </si>
  <si>
    <t>王宏波</t>
  </si>
  <si>
    <t>凤山镇人民政府</t>
  </si>
  <si>
    <t>安石村</t>
  </si>
  <si>
    <t>凤山镇安石村滇红茶生产示范基地建设项目（第三批）</t>
  </si>
  <si>
    <t>加工业</t>
  </si>
  <si>
    <t>在安石村规划建设总建筑面积11569.56平方米的滇红茶生产基地，其中：生产线厂房建筑面积1184.28平方米，新建 CTC 茶厂7996.06平方米，新建滇红茶产品展示区489.6平方米，新建仓库等1074.86平方米，新建设备用房851.76平方米。项目采取EPC模式，委托凤庆县旅游产业投资开发有限责任公司负责实施，此次申请财政补助资金287万元。</t>
  </si>
  <si>
    <t xml:space="preserve"> </t>
  </si>
  <si>
    <t xml:space="preserve">2024年9月—2024年12月
</t>
  </si>
  <si>
    <t>通过新建滇红茶加工基地，补齐产业发展空白，提升滇红第一村品牌，通过租赁、出租、合作经营、代管等多种模式，在促进群众产业增收同时，增加村集体经济，受益农户824户3385人，其中脱贫户和监测对象71户208人。</t>
  </si>
  <si>
    <t>1.农户增收：①项目建成后，将有效提升安石村滇红茶生产能力，提高项目区优质茶叶收购价格，提高收购价0.5元/公斤，亩产270公斤鲜叶，户均10亩，总面积8240亩，共增加收入111.24万元；②茶厂最低提供就业岗位100人，按每人年均工资4万元计，务工收入为400万元。从而保证群众收入持续增长预计可直接带动824户农户实现增收，户均增收6204元；2.村集体经济增收：项目建成后租赁给凤庆县稳隆茶叶有限责任公司，村集体年增收14万元以上。</t>
  </si>
  <si>
    <t>李虎</t>
  </si>
  <si>
    <t>二、就业项目</t>
  </si>
  <si>
    <t>凤庆县人力资源和社会保障局</t>
  </si>
  <si>
    <t>凤庆县13个乡镇</t>
  </si>
  <si>
    <t>凤庆县2024年脱贫人口省内跨州市务工交通补补助</t>
  </si>
  <si>
    <t>交通费补助</t>
  </si>
  <si>
    <t>按照每人每年400元的标准，对全县省内跨州市农村脱贫劳动力外出务工发放一次性交通补助。预计补助脱贫人口和监测对象劳动力4500人，具体补助人数以实际申报审核通过为准。</t>
  </si>
  <si>
    <t>通过开展省内跨州市脱贫劳动力务工交通补助工作，鼓励农村劳动力外出务工并稳定就业,切实增加脱贫人口收入。</t>
  </si>
  <si>
    <t>预计补助脱贫人口和监测对象劳动力4500人。</t>
  </si>
  <si>
    <t>董旺强</t>
  </si>
  <si>
    <t>三、巩固三保障成果</t>
  </si>
  <si>
    <t>凤庆县农业农村局</t>
  </si>
  <si>
    <t>凤庆县2024年秋季学期雨露计划补助项目（第二批）</t>
  </si>
  <si>
    <t>享受“雨露计划”职业教育补助</t>
  </si>
  <si>
    <t>实施雨露计划职业教育项目，接受全日制职业高中中等职业教育的学生按3000元/人/年的标准进行补助；接受全日制普通中专、技工院校中等职业教育的学生按4000元/人年的标准进行补助；接受全日制普通大专、高职院校、技师学院、职业本科院等高等职业教育的学生按5000元/人/年的标准进行补助。预计补助学生230人，具体补助人数以实际申报审核通过为准。</t>
  </si>
  <si>
    <t>通过雨露计划工作，对全县13个乡镇符合条件的脱贫户（含监测对象）学生秋季学期接受全日制普通大专、高职院校、技师学院、职业本科院校等高等职业教育进行补助。切实减轻脱贫人口和监测对象家庭教育支出负担，为促进学生按时毕业、稳定就业提供支持。</t>
  </si>
  <si>
    <t>预计补助脱贫人口和监测对象学生235人。</t>
  </si>
  <si>
    <t>张学起</t>
  </si>
  <si>
    <t>四、乡村建设行动</t>
  </si>
  <si>
    <t>等上社区</t>
  </si>
  <si>
    <t>凤山镇等上社区大水井自然村人居环境提升项目</t>
  </si>
  <si>
    <t>村容村貌提升</t>
  </si>
  <si>
    <t>在等上社区风吹坡片区新建污水管网1.6公里，新建粪污资源化利用小型氧化塘100立方米，新建垃圾收集池4座，购置垃圾箱48组，产业道路提质改造2.5公里，产业道路加宽500米，浇筑C30混凝土路面3325平方米，浇筑混凝土挡土墙150立方米，砌筑浆砌石挡土墙1050立方米，埋设涵管22米，边沟浇筑250米。</t>
  </si>
  <si>
    <t>通过人居环境提升改造，提升村民整体收入水平和生活质量，有效改善基础设施建设和环境卫生整治，项目建成后受益1个行政村1个自然村174户778人，其中脱贫和监测人口26户78人。</t>
  </si>
  <si>
    <t>项目建成后受益1个行政村1个自然村174户778人，其中脱贫和监测人口26户78人。</t>
  </si>
  <si>
    <t>洛党镇人民政府</t>
  </si>
  <si>
    <t>新峰村</t>
  </si>
  <si>
    <t>凤庆县洛党镇新峰村2024年饮水工程（第二批）</t>
  </si>
  <si>
    <t>农村供水保障设施建设</t>
  </si>
  <si>
    <t>安装给水管网3300米，建设24m³蓄水池及附属配套。</t>
  </si>
  <si>
    <t>通过安装给水管网3300米，建设24m³蓄水池及附属配套，解决新峰村人饮饮水问题，人们生产生活更加便利，项目受益农户150户513人，其中脱贫户和监测对象29户83人。</t>
  </si>
  <si>
    <t>项目受益1个行政村，受益农户150户513人，其中脱贫户和监测对象29户83人。</t>
  </si>
  <si>
    <t>于学文</t>
  </si>
  <si>
    <t>大兴村</t>
  </si>
  <si>
    <t>凤庆县洛党镇大兴村坚果种植示范基地基础设施建设项目</t>
  </si>
  <si>
    <t>产业路、资源路、旅游路建设</t>
  </si>
  <si>
    <t>道路800平方米，污水管道安装4米等建设。</t>
  </si>
  <si>
    <t>通过道路800平方米，污水管道安装4米等建设，改善大兴村坚果种植条件，提升坚果管理水平，增加群众经济收入，促进乡村振兴，受益农户123户490人，其中脱贫户和监测对象11户44人。</t>
  </si>
  <si>
    <t>项目受益1个行政村，受益农户123户490人，其中脱贫户和监测对象11户44人。</t>
  </si>
  <si>
    <t>五、项目管理费</t>
  </si>
  <si>
    <t>凤庆县</t>
  </si>
  <si>
    <t>凤庆县2024年第三批省级财政衔接推进乡村振兴补助资金项目管理费</t>
  </si>
  <si>
    <t>项目管理费</t>
  </si>
  <si>
    <t>根据《云南省财政衔接推进乡村振兴补助资金管理办法》，按照不超过5%标准，提取项目管理费61万元，统筹用于项目前期规划设计评审评估、招标监理、检查验收、绩效评价以及资金监管等于项目管理相关的支出。</t>
  </si>
  <si>
    <t>通过项目前期规划设计、评审评估、招标监理、检查验收、绩效评价以及资金监管工作，提升项目管理水平，确保项目按时开工，按时完工、按时交付使用。</t>
  </si>
  <si>
    <t>——</t>
  </si>
  <si>
    <t>凤庆县2024年度（省级第一批次）衔接资金巩固脱贫攻坚成果和乡村振兴任务项目计划安排表</t>
  </si>
  <si>
    <t>合计：32个项目</t>
  </si>
  <si>
    <t>诗礼乡人民政府</t>
  </si>
  <si>
    <t>牌坊村</t>
  </si>
  <si>
    <t>凤庆县诗礼乡牌坊村特色蔬菜冷藏仓库建设项目</t>
  </si>
  <si>
    <t>农产品仓储保鲜冷链基础设施建设</t>
  </si>
  <si>
    <t>项目计划采取“村党支部+合作社+农户”模式，在牌坊村建设特色蔬菜冷藏仓库1个。1.冷藏库房及仓储房建设。建设以集装箱形式的保温隔热活动板房600㎡（二层），一层作冷藏仓库建设，二层用来泡沫箱及其他物资储存使用；2.设备购置。冷藏仓库制冷设备1套和制冰机购置1台；3.场地硬化。仓库周边场地硬化300㎡用于来往车辆停放和蔬菜流通；4.蔬菜收购棚建设。建设特色蔬菜收购大棚1座300㎡（简易彩钢瓦大棚）；5.附属设施配套。专用台变安装、仓库内线路改造提升及储藏间等附属设施建设。</t>
  </si>
  <si>
    <t>2024年5月—2024年11月</t>
  </si>
  <si>
    <t>通过项目实施，建设蔬菜冷藏仓库500㎡，蔬菜收购棚300㎡等，完善地方产业发展设施，减轻群众生产成本，实现群众增收致富。</t>
  </si>
  <si>
    <t>朱建华</t>
  </si>
  <si>
    <t>永复村</t>
  </si>
  <si>
    <t>诗礼乡永复村特色蔬菜种植基地项目</t>
  </si>
  <si>
    <t>在永复村依托现有的蔬菜种植的基础优势，建设蔬菜种植恒温大棚20个（600㎡/个），共计建设蔬菜种植大棚12000㎡；蔬菜种植大棚内配套灌溉喷淋设施或滴灌设施。</t>
  </si>
  <si>
    <t>通过项目建设，完成蔬菜种植大棚建设20个，完成建设面积12000平方米，项目的建设实现扶持群众种植有机蔬菜，让群众发展蔬菜种植产业，以合作社运营的方式拓宽销售渠道，增加群众收益和村集体经济收益。</t>
  </si>
  <si>
    <t>孔兴村</t>
  </si>
  <si>
    <t>诗礼乡孔兴村青储饲草种植基地建设项目</t>
  </si>
  <si>
    <t>在孔兴村通过“党组织+合作社+企业+农户”的运营模式，进行集中土地流转，在孔兴村发展种植巨菌草、黄竹草150亩，青储玉米50亩；进行饲草种植农田改造和配套部分灌溉管网。</t>
  </si>
  <si>
    <t>新华彝族苗族乡人民政府</t>
  </si>
  <si>
    <t>西密村</t>
  </si>
  <si>
    <t>新华乡西密村茶叶初制所建设项目</t>
  </si>
  <si>
    <r>
      <rPr>
        <sz val="10"/>
        <rFont val="宋体"/>
        <charset val="134"/>
      </rPr>
      <t>建设西密茶叶初制所</t>
    </r>
    <r>
      <rPr>
        <sz val="10"/>
        <rFont val="宋体"/>
        <charset val="0"/>
      </rPr>
      <t>1</t>
    </r>
    <r>
      <rPr>
        <sz val="10"/>
        <rFont val="宋体"/>
        <charset val="134"/>
      </rPr>
      <t>个，包括厂房建设，设施购置等。</t>
    </r>
  </si>
  <si>
    <t>项目采用“党支部+合作社+农户+基地"经营合作方式，通过茶叶初制所建设，盘活西密500多亩村集体茶园资源，预计每年可实现租赁收入5万元，同时带动片区茶农茶叶产业发展，不断发展壮大村集体经济，促进群众增收。</t>
  </si>
  <si>
    <t>谢天龙</t>
  </si>
  <si>
    <t>11个行政村</t>
  </si>
  <si>
    <t>新华乡烤烟基础设施烤房群及生物质燃烧机和烟夹配套项目</t>
  </si>
  <si>
    <t>烤房群1群，生物质燃烧机400台和烟夹40000个。</t>
  </si>
  <si>
    <t>该项目涉及全乡 11 个种烟村、11 个村 107 个小组 626户 2508 人（其中：涉及脱贫户 64 户 243 人）、受益面积 7436亩，通过该项目的实施，每年每亩可提升效益 300 元，每年产业产值增加 223.08 万元。乡村两级开展巩固拓展脱贫攻坚成果和乡村振兴，壮大村组集体经济工作，促进产业结构调整、壮大村组集体经济、达到群众增收目的。</t>
  </si>
  <si>
    <t>小湾镇人民政府</t>
  </si>
  <si>
    <t>桂花村</t>
  </si>
  <si>
    <t>小湾镇桂花村茶叶加工厂建设项目</t>
  </si>
  <si>
    <t>新建面积300平方米厂房并配套机械设置。</t>
  </si>
  <si>
    <t>通过项目建设，每年为村集体经济创收4万元.</t>
  </si>
  <si>
    <t>董成文</t>
  </si>
  <si>
    <t>锦秀村</t>
  </si>
  <si>
    <t>小湾镇茶尊山泉纯净水厂建设项目</t>
  </si>
  <si>
    <t>改造利用原龙塘小学闲置校点，建设纯净水厂1座，主要建设内容为新建仓库100平方米，厂房改造240平方米，架设原水管道5km，配置原水处理设备1套、瓶装水灌装包装设备1套、桶装水灌装包装设备1套、设备冷却设备1套，配套生产用电工程。</t>
  </si>
  <si>
    <t>通过项目建设，解决小湾镇没有桶（瓶）装水厂的问题，一方面解决本地用水需求，另一方面结合锦秀茶产业开发锦秀古茶搭档系列纯净水，实现纯净水厂与锦秀茶产业有机互补。目建成后，资产归村集体所有，由华峰村委托锦秀茶尊专业合作社运营，预计每年增加村集体经济收入约15万元，收益优先用于巩固脱贫攻坚成果。</t>
  </si>
  <si>
    <t>大寺乡人民政府</t>
  </si>
  <si>
    <t>清水村</t>
  </si>
  <si>
    <t>大寺乡清水村农产品交易点建设项目</t>
  </si>
  <si>
    <t>市场建设和农村物流</t>
  </si>
  <si>
    <t>在清水村清水小组建设1、农产品交易点一个（混凝土框架平台一层高6m全框架结构，建筑面积360㎡），2、简易交易房10间，简易交易台（钢架）40㎡，3、水电配套设施。</t>
  </si>
  <si>
    <t>通过农产品交易点建设解决群众街天出行困难问题以及交通安全隐患的问题；出租铺面增加村集体经济收入2万元。</t>
  </si>
  <si>
    <t>杨正凡</t>
  </si>
  <si>
    <t>腰街彝族乡人民政府</t>
  </si>
  <si>
    <t>腰街村、复兴村</t>
  </si>
  <si>
    <t>腰街彝族乡2024年以工代赈项目</t>
  </si>
  <si>
    <t>捡烟大棚建设工程，建筑面积约560平米，包括必要的场地硬化等设施；腰街村、复兴村灌溉水沟，修建灌溉沟渠12条，6.45公里；烤烟房基础建设工程，包括腰街村、复兴村共78座烤烟房。</t>
  </si>
  <si>
    <t>通过项目实施，改善群众生产、生活条件，节约生产成本，改善人居环境，提高烤烟生产效率，促进增收。</t>
  </si>
  <si>
    <t>史福洲</t>
  </si>
  <si>
    <t>鹿鸣村</t>
  </si>
  <si>
    <t>洛党镇鹿鸣村茶叶加工厂建设项目</t>
  </si>
  <si>
    <t>采取“党组织+合作社+企业+农户”的运营模式，①建设场地平整及包坎；②标准化初制车间建设600平方米，初制设备购置；③标准化精制车间建设500平方米，精制设备购置；④配用房建设100平方米；⑤围墙、大门、排水设施等建设。</t>
  </si>
  <si>
    <t>通过新建厂房，配套茶叶加工设备。开展茶叶产业升级，资产归村集体所有，形成资产通过出租模式，在促进群众产业增收同时，增加村集体经济。</t>
  </si>
  <si>
    <t>以“党组织+合作社+企业+农户+基地”模式，带动鹿鸣村351户农户1486人（其中：脱贫人口和监测对象28户97人）通过项目建设，可实现农户增收36万元以上，人均增收242元以上。</t>
  </si>
  <si>
    <t>琼岳村</t>
  </si>
  <si>
    <t>洛党镇琼岳村茶叶初制所提质改造建设项目（二期）</t>
  </si>
  <si>
    <t>设备安装、附属用房改造、产品展示区改造、室外附属工程。</t>
  </si>
  <si>
    <t>通过对凤庆县洛党镇琼岳村初制所提质改造，完善特色产业基础，资产归村集体所有，形成资产通过自主经营模式，在促进群众产业增收同时，增加村集体经济。</t>
  </si>
  <si>
    <t>以“党组织+合作社+农户+基地”模式，可带动琼岳村641户2642人（其中：脱贫人口和监测对象116户420人），通过对1000亩茶园实施提质增效，实现稳定增收100万元以上，户均增收1560元以上。</t>
  </si>
  <si>
    <t>厚丰村</t>
  </si>
  <si>
    <t>凤庆县洛党镇厚丰村羊肚菌种植项目</t>
  </si>
  <si>
    <t>1.遮阳网塑料大棚建设8000平方米配套场地平整、水塔、喷灌等附属设施；2.建设冷库50立方米及相关设施建设。</t>
  </si>
  <si>
    <t>通过对凤庆县洛党镇厚丰村羊肚菌种植基地项目建设，可带动厚丰村农户种植羊肚菌，增加农户收入，脱贫群众可就近务工，增加村集体经济收，提高土地利用率，将有效推动厚丰村特色产业健康向好发展。</t>
  </si>
  <si>
    <t>以“党组织+合作社+企业+农户+基地”模式，为当地脱贫群众提供就近务工可达1000个工日以上，含监测户4户4人，收入10万元以上，同时提高厚丰村特色产业的市场竞争力。</t>
  </si>
  <si>
    <t>金平村</t>
  </si>
  <si>
    <t>凤庆县凤山镇金平村凤尾苗民间手工艺品加工车间建设项目</t>
  </si>
  <si>
    <t>新建凤尾苗民间手工艺品加工车间1个200平方米，配套供电、挡土墙、扫帚苗晾晒场等附属设施建设。</t>
  </si>
  <si>
    <t>通过新建建凤尾苗民间手工艺品加工车间，配套附属设施建设，通过租赁、出租、合作经营、代管等多种模式，在促进群众产业增收同时，增加村集体经济。</t>
  </si>
  <si>
    <t>一是受益农户收入增加，人均增收2000元以上，二是增加村集体经济收入2.5万元以上。</t>
  </si>
  <si>
    <t>李  虎</t>
  </si>
  <si>
    <t>白岩村、高山村、立果村</t>
  </si>
  <si>
    <t>勐佑镇白岩村香料烟种植基地建设项目</t>
  </si>
  <si>
    <t>采取“党组织+合作社+企业+农户”的运营模式，建设勐佑镇白岩村上白岩自然村香料烟基地1600亩，配套灌溉沟渠修复3公里、田间管网6千米。</t>
  </si>
  <si>
    <t>通过建设香料烟基地1600亩，增加村集体经济返税收入20余万元，提高土地整体利用率，增加群众务工渠道，带动当地群众产业转型。</t>
  </si>
  <si>
    <t>勐佑村</t>
  </si>
  <si>
    <t>勐佑镇勐佑村中草药基地建设项目</t>
  </si>
  <si>
    <t>采取“党组织+合作社（致富带头人）+企业+农户”的运营模式，建设勐佑镇勐佑村中草药基地200亩，配套灌溉管网800米，蓄水池5个20立方米，基地管理房改造提升100平方米。</t>
  </si>
  <si>
    <t>通过“村党组织+合作社+农户+基地”的合作模式，建设勐佑村中草药基地200亩，实现产值80万元，村集体经济增收1万元以上，户均增收0.3万元。</t>
  </si>
  <si>
    <t>勐佑镇蔬菜基地建设项目</t>
  </si>
  <si>
    <t>采取“党组织+合作社+基地+农户”的运营模式，建设勐佑镇蔬菜基地300亩，配套建设冷库1座400立方米。</t>
  </si>
  <si>
    <t>通过“村党组织+合作社+基地+农户”的合作模式，建设冷库1座400立方米，提高土地整体利用率，增加群众务工渠道，带动当地群众产业转型。项目形成资产归村集体所有，资产通过租赁、出租、合作经营、代管等多种模式，在促进群众产业增收同时，增加村集体经济，村集体经济组织每年增收不低于4万元。</t>
  </si>
  <si>
    <t>三岔河镇人民政府</t>
  </si>
  <si>
    <t>柏木等村</t>
  </si>
  <si>
    <t>三岔河镇中草药种植项目</t>
  </si>
  <si>
    <t>在辖区内适宜行政村，采取“村党组织+合作社+基地+农户”的运营模式，规划种植以龙胆草为主的中草药基地建设120余亩，并配套建设相关设施，预计综合单价1000元每亩，概算投资120万元。</t>
  </si>
  <si>
    <t>通过种植发展龙胆草等中草药产业，有效改善留守家庭增收渠道带动辖区群众约120户532人增收。</t>
  </si>
  <si>
    <t>就业务工，带动生产，帮助产销对接。</t>
  </si>
  <si>
    <t>赵云瑞</t>
  </si>
  <si>
    <t>雪山镇人民政府</t>
  </si>
  <si>
    <t>桂林村</t>
  </si>
  <si>
    <t>凤庆县雪山镇桂林村大棚蔬菜种植基地建设项目</t>
  </si>
  <si>
    <t>采取“党组织+合作社+企业+农户”的运营模式新建蔬菜大棚3000平方米，配套智能化控温、灌溉设施，管理房100平方米。</t>
  </si>
  <si>
    <t>通过新建蔬菜大棚1000平方米，形成的资产以租赁、合作经营的方式促进村集体经济增收，同时带动群众发展规模化蔬菜种植，产销对接，有效促进群众增收。</t>
  </si>
  <si>
    <t>王贵荣</t>
  </si>
  <si>
    <t>郭大寨彝族白族乡人民政府</t>
  </si>
  <si>
    <t>邦贵村</t>
  </si>
  <si>
    <t>郭大寨乡邦贵村2024年林下中草药示范基地建设项目</t>
  </si>
  <si>
    <t>采取“党组织+合作社（致富带头人）+企业+农户”的运营模式，建设林下中草药土示范基地600亩，配套建设必要的水池、管线，产业道路等设施。</t>
  </si>
  <si>
    <t>通过建设中草药示范基地，大力发展中草药产业，促进村集体经济发展及群众增收</t>
  </si>
  <si>
    <t>李  郁</t>
  </si>
  <si>
    <t>勐统村</t>
  </si>
  <si>
    <t>营盘镇勐统村“俐侎蜂蜜”壮大村集体经济建设项目</t>
  </si>
  <si>
    <t>建设标准厂房及配套用房1000平方米，包含化验室、生产车间、包装车间及存储室，安装生产流水线1条，配套相关附属设施。</t>
  </si>
  <si>
    <t>完成建设厂房及配套用房1000平方米，包含化验室、生产车间、包装车间及存储室，完成安装生产流水线1条，配套相关附属设施。</t>
  </si>
  <si>
    <t>杨家寨村</t>
  </si>
  <si>
    <t>营盘镇杨家寨村腊肉腌制代挂销售点建设项目</t>
  </si>
  <si>
    <t>建设腊肉加工厂房及配套用房800平方米，购置排风扇、烟熏灶、挂肉架等设备，配套相关附属设施。</t>
  </si>
  <si>
    <t>完成建设厂房及销售点800平方米，购置排风扇、烟熏灶、挂肉架等设备，配套相关附属设施。</t>
  </si>
  <si>
    <t>三塔村</t>
  </si>
  <si>
    <t>营盘镇三塔村咖啡购销点建设项目</t>
  </si>
  <si>
    <t>依托现有厂房建设三塔村咖啡购销点，安装咖啡鲜果初加工生产线1条，包含提升机、洗果机、脱皮机、输送机、热泵及烤槽等，配套附属设施设备。</t>
  </si>
  <si>
    <t>完成建设咖啡鲜果初加工生产线1条。</t>
  </si>
  <si>
    <t>新联村</t>
  </si>
  <si>
    <t>凤庆县雪山镇新联村青贮饲料加工厂建设项目</t>
  </si>
  <si>
    <t>新型农村集体经济发展项目</t>
  </si>
  <si>
    <t>（1）省级财政衔接推进乡村振兴补助资金70万元，用于：
①新建钢架结构加工车间500㎡，概算投资30万元；②购置938型饲草抓取机械设备1台，概算投资6万元；③购置10吨地磅秤1台，概算投资6万元；④购置300型粉碎机1台，概算投资8万元；⑤购置 Rb-750型输送机1台，概算投资1万元；⑥购置9JGW-7型发酵拌料机1台，概算投资5万元；⑦购置流水包装设备1套，概算投资8万元；⑧购置运输传送平台1台，概算投资6万元。
（2）凤庆县富昌养殖农民专业合作社资金14万元，用于：
①购置流水包装设备1套，概算投资8万元；②购置运输传送平台1台，概算投资6万元。</t>
  </si>
  <si>
    <t>通过实施新联村青贮饲料加工厂项目建设，推动新联村青贮饲料产业发展，在做大做强种草养殖产业的同时，发展新型农村集体经济，促进农民群众增收致富。</t>
  </si>
  <si>
    <t>营盘镇安平村、田坝口村、京立安村</t>
  </si>
  <si>
    <t>营盘镇安平村、田坝口村、京立安村等3个村青贮饲料加工厂建设项目</t>
  </si>
  <si>
    <t>（1）新建钢架结构加工车间1500㎡，场地硬化600㎡，概算投资90万元（2）购置大型圆盘粉碎机1台，概算投资13万元；（3）购置临工956型夹包机1台，概算投资10万元；（4）购置临工90型上料机1台，概算投资10万元；（5）购置科脉9QY-30Q 型裹包机1台，概算投资78万元；（6）购置大型输送机1套（定制），概算投资5万元；（7）购置 CH-200槽型发酵拌料机1台，概算投资4万元。</t>
  </si>
  <si>
    <t>通过项目建设，增加村集体经济收入9万元，受益贫困人口项目受益1个行政村990户农户4052人，其中受益脱贫户55户213人。</t>
  </si>
  <si>
    <t>三、乡村建设行动</t>
  </si>
  <si>
    <t>凤庆县2024年宜居宜业和美乡村一事一议奖补项目</t>
  </si>
  <si>
    <t>农村污水治理</t>
  </si>
  <si>
    <t>深入贯彻落实《中共中央、国务院关于学习运用“千村示范、万村整治”工程经验有力有效推进乡村全面振兴的意见》精神，发挥自然村乡村振兴理事会作用，采取“村党组织+自然村理事会+群众”的形式，积极发动群众，通过群众一事一议筹集砂石料、投工投劳，实施宜居宜业和美乡村示范村29个，每个自然村奖补水泥300吨，主要用于自然村（组）内户外道路硬化、必要的小型挡墙、公共厕所、垃圾池、排污沟、“大三格”、“小三格”污水治理设施等建设。</t>
  </si>
  <si>
    <t>通过群众一事一议筹集砂石料、投工投劳，实施宜居宜业和美乡村示范村29个，每个自然村奖补水泥300吨，主要用于自然村（组）内户外道路硬化、必要的小型挡墙、公共厕所、垃圾池、排污沟、“大三格”、“小三格”污水治理设施等建设，切实改善人居环境，建设宜居宜业和美乡村。</t>
  </si>
  <si>
    <t>凤庆县洛党镇新峰村2024年饮水工程</t>
  </si>
  <si>
    <t>1.取水坝及沉沙过滤池建设，渠道清淤1860m，管道架设5660m。2.安装支管道10000m，24m³分水池，配水管网480m，进户管1300m。</t>
  </si>
  <si>
    <t>通过对凤庆县洛党镇新峰村2024年饮水工程项目建设，解决新峰村人饮饮水问题，人们生产生活更加便利，人居环境得到改善，促进乡村振兴。</t>
  </si>
  <si>
    <t xml:space="preserve">王平、明龙、柏木、光华 </t>
  </si>
  <si>
    <t>三岔河镇2024年人畜饮水工程巩固提升建设项目</t>
  </si>
  <si>
    <t xml:space="preserve">    1.在王平村王家寨自然村新建取水坝头1座，24立方米蓄水池1个，100立方米蓄水池1个，修建DN32Φ供水管道600米，架设输电线路及配套建设安装抽水设施设备等；概算投资36万元。
    2.在明龙村小令片自然村新建PE50管供水主管道9千米，新建30立方米蓄水池1个；概算投资27万元。
    3.在柏木村柏木山自然村新建DN32Φ供水主管道3.6千米、DN25Φ供水支管2.2千米、DN20Φ供水入户管3.3千米，新建12立方米蓄水池2个；概算投资30万元。
    4. 在光华村丫口自然村更换DN80Φ供水主管道2千米、DN20Φ供水入户管3千米，修复大坟山水塘蓄水池1个；概算投资27万元。</t>
  </si>
  <si>
    <t>通过修建饮水管网越23.7千米、配套完善水利设备设施，有效改善提升辖区428户1985人人畜生产生活用水。</t>
  </si>
  <si>
    <t>鲁史镇人民政府</t>
  </si>
  <si>
    <t>鲁史村</t>
  </si>
  <si>
    <t>鲁史古镇茶马旅游开发项目</t>
  </si>
  <si>
    <t>1.传统民居活化利用。恢复建设古道历史文化展室130平方米，投资40万元；2.古镇人居环境提升。建设古镇排污管网4公里（ɸ400双壁波纹），日处理50立方米污水一体化处理设施１座，投资220万元。</t>
  </si>
  <si>
    <t>通过项目建设，有效保护和传承古镇历史文化，改善了古镇整体空气质量，提升古镇旅游和创业环境，有利居民身心健康，极大地提高居民生活质量。</t>
  </si>
  <si>
    <t>赵  兵</t>
  </si>
  <si>
    <t>马庄村</t>
  </si>
  <si>
    <t>大寺乡马庄村麦地易地扶贫安置点滑坡整治项目</t>
  </si>
  <si>
    <t>新建污水管网800m（波纹管水管Ф80cm、检查井40套），新建混凝土沟800m（40cm*50cmC20）。</t>
  </si>
  <si>
    <t>通过实施项目解决易地扶贫安置点群众住房安全问题，改善出行条件</t>
  </si>
  <si>
    <t>河顺村</t>
  </si>
  <si>
    <t>大寺乡河顺村平石头易地扶贫安置点污水管道修复项目</t>
  </si>
  <si>
    <t>新建污水管网1000m（波纹管水管Ф80cm、检查井50套），三级污水处理池4个。</t>
  </si>
  <si>
    <t>四、易地搬迁后续后扶</t>
  </si>
  <si>
    <t>五、巩固三保障成果</t>
  </si>
  <si>
    <t>六、乡村治理和精神文明建设</t>
  </si>
  <si>
    <t>七、项目管理费</t>
  </si>
  <si>
    <t>凤庆县2024年第一批省级财政衔接推进乡村振兴补助资金（巩固拓展脱贫攻坚成果和乡村振兴任务）项目管理费</t>
  </si>
  <si>
    <t>根据《云南省财政衔接推进乡村振兴补助资金管理办法》，按照不超过3%标准，提取项目管理费111万元，统筹用于项目前期规划设计评审评估、招标监理、检查验收、绩效评价以及资金监管等于项目管理相关的支出。</t>
  </si>
  <si>
    <t>2024年4月—2024年12月</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</si>
</sst>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00_);[Red]\(0.0000\)"/>
    <numFmt numFmtId="178" formatCode="0.00_ "/>
  </numFmts>
  <fonts count="54">
    <font>
      <sz val="11"/>
      <color theme="1"/>
      <name val="宋体"/>
      <charset val="134"/>
      <scheme val="minor"/>
    </font>
    <font>
      <b/>
      <sz val="11"/>
      <color theme="1"/>
      <name val="宋体"/>
      <charset val="134"/>
      <scheme val="minor"/>
    </font>
    <font>
      <sz val="10"/>
      <color theme="1"/>
      <name val="宋体"/>
      <charset val="134"/>
      <scheme val="minor"/>
    </font>
    <font>
      <sz val="10"/>
      <name val="宋体"/>
      <charset val="134"/>
      <scheme val="minor"/>
    </font>
    <font>
      <b/>
      <sz val="10"/>
      <color theme="1"/>
      <name val="宋体"/>
      <charset val="134"/>
      <scheme val="minor"/>
    </font>
    <font>
      <sz val="10"/>
      <color theme="4"/>
      <name val="宋体"/>
      <charset val="134"/>
      <scheme val="minor"/>
    </font>
    <font>
      <sz val="20"/>
      <color theme="1"/>
      <name val="方正小标宋_GBK"/>
      <charset val="134"/>
    </font>
    <font>
      <sz val="10"/>
      <name val="宋体"/>
      <charset val="134"/>
    </font>
    <font>
      <sz val="10"/>
      <name val="Times New Roman"/>
      <charset val="134"/>
    </font>
    <font>
      <sz val="10"/>
      <color indexed="8"/>
      <name val="宋体"/>
      <charset val="134"/>
    </font>
    <font>
      <sz val="10"/>
      <color rgb="FF000000"/>
      <name val="宋体"/>
      <charset val="134"/>
    </font>
    <font>
      <sz val="11"/>
      <name val="宋体"/>
      <charset val="134"/>
    </font>
    <font>
      <sz val="10"/>
      <color theme="1"/>
      <name val="宋体"/>
      <charset val="134"/>
    </font>
    <font>
      <sz val="9"/>
      <color theme="1"/>
      <name val="宋体"/>
      <charset val="134"/>
    </font>
    <font>
      <sz val="9"/>
      <color indexed="8"/>
      <name val="宋体"/>
      <charset val="134"/>
    </font>
    <font>
      <sz val="10"/>
      <color theme="1"/>
      <name val="宋体"/>
      <charset val="1"/>
      <scheme val="minor"/>
    </font>
    <font>
      <sz val="10"/>
      <color theme="1"/>
      <name val="Times New Roman"/>
      <charset val="134"/>
    </font>
    <font>
      <sz val="12"/>
      <name val="宋体"/>
      <charset val="134"/>
    </font>
    <font>
      <sz val="9"/>
      <name val="宋体"/>
      <charset val="134"/>
    </font>
    <font>
      <b/>
      <sz val="10"/>
      <name val="宋体"/>
      <charset val="134"/>
    </font>
    <font>
      <sz val="11"/>
      <name val="宋体"/>
      <charset val="134"/>
      <scheme val="minor"/>
    </font>
    <font>
      <b/>
      <sz val="14"/>
      <color theme="1"/>
      <name val="宋体"/>
      <charset val="134"/>
      <scheme val="minor"/>
    </font>
    <font>
      <b/>
      <sz val="14"/>
      <color theme="1"/>
      <name val="宋体"/>
      <charset val="134"/>
    </font>
    <font>
      <sz val="14"/>
      <name val="宋体"/>
      <charset val="134"/>
    </font>
    <font>
      <sz val="11"/>
      <color theme="1"/>
      <name val="宋体"/>
      <charset val="134"/>
    </font>
    <font>
      <sz val="14"/>
      <color theme="1"/>
      <name val="宋体"/>
      <charset val="134"/>
      <scheme val="minor"/>
    </font>
    <font>
      <sz val="14"/>
      <color theme="1"/>
      <name val="宋体"/>
      <charset val="134"/>
    </font>
    <font>
      <b/>
      <sz val="12"/>
      <color theme="1"/>
      <name val="宋体"/>
      <charset val="134"/>
      <scheme val="minor"/>
    </font>
    <font>
      <sz val="22"/>
      <color theme="1"/>
      <name val="方正小标宋_GBK"/>
      <charset val="134"/>
    </font>
    <font>
      <sz val="14"/>
      <color indexed="8"/>
      <name val="宋体"/>
      <charset val="134"/>
    </font>
    <font>
      <sz val="15"/>
      <color theme="1"/>
      <name val="宋体"/>
      <charset val="134"/>
    </font>
    <font>
      <sz val="14"/>
      <name val="宋体"/>
      <charset val="134"/>
      <scheme val="minor"/>
    </font>
    <font>
      <sz val="14"/>
      <color theme="1"/>
      <name val="宋体"/>
      <charset val="1"/>
    </font>
    <font>
      <sz val="15"/>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pplyBorder="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2" borderId="4"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5" applyNumberFormat="0" applyFill="0" applyAlignment="0" applyProtection="0">
      <alignment vertical="center"/>
    </xf>
    <xf numFmtId="0" fontId="40" fillId="0" borderId="5" applyNumberFormat="0" applyFill="0" applyAlignment="0" applyProtection="0">
      <alignment vertical="center"/>
    </xf>
    <xf numFmtId="0" fontId="41" fillId="0" borderId="6" applyNumberFormat="0" applyFill="0" applyAlignment="0" applyProtection="0">
      <alignment vertical="center"/>
    </xf>
    <xf numFmtId="0" fontId="41" fillId="0" borderId="0" applyNumberFormat="0" applyFill="0" applyBorder="0" applyAlignment="0" applyProtection="0">
      <alignment vertical="center"/>
    </xf>
    <xf numFmtId="0" fontId="42" fillId="3" borderId="7" applyNumberFormat="0" applyAlignment="0" applyProtection="0">
      <alignment vertical="center"/>
    </xf>
    <xf numFmtId="0" fontId="43" fillId="4" borderId="8" applyNumberFormat="0" applyAlignment="0" applyProtection="0">
      <alignment vertical="center"/>
    </xf>
    <xf numFmtId="0" fontId="44" fillId="4" borderId="7" applyNumberFormat="0" applyAlignment="0" applyProtection="0">
      <alignment vertical="center"/>
    </xf>
    <xf numFmtId="0" fontId="45" fillId="5" borderId="9" applyNumberFormat="0" applyAlignment="0" applyProtection="0">
      <alignment vertical="center"/>
    </xf>
    <xf numFmtId="0" fontId="46" fillId="0" borderId="10" applyNumberFormat="0" applyFill="0" applyAlignment="0" applyProtection="0">
      <alignment vertical="center"/>
    </xf>
    <xf numFmtId="0" fontId="47" fillId="0" borderId="11" applyNumberFormat="0" applyFill="0" applyAlignment="0" applyProtection="0">
      <alignment vertical="center"/>
    </xf>
    <xf numFmtId="0" fontId="48" fillId="6" borderId="0" applyNumberFormat="0" applyBorder="0" applyAlignment="0" applyProtection="0">
      <alignment vertical="center"/>
    </xf>
    <xf numFmtId="0" fontId="49" fillId="7" borderId="0" applyNumberFormat="0" applyBorder="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2" fillId="11" borderId="0" applyNumberFormat="0" applyBorder="0" applyAlignment="0" applyProtection="0">
      <alignment vertical="center"/>
    </xf>
    <xf numFmtId="0" fontId="51" fillId="12" borderId="0" applyNumberFormat="0" applyBorder="0" applyAlignment="0" applyProtection="0">
      <alignment vertical="center"/>
    </xf>
    <xf numFmtId="0" fontId="51"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1" fillId="32" borderId="0" applyNumberFormat="0" applyBorder="0" applyAlignment="0" applyProtection="0">
      <alignment vertical="center"/>
    </xf>
    <xf numFmtId="0" fontId="17" fillId="0" borderId="0" applyBorder="0">
      <alignment vertical="center"/>
    </xf>
    <xf numFmtId="0" fontId="17" fillId="0" borderId="0" applyBorder="0">
      <protection locked="0"/>
    </xf>
  </cellStyleXfs>
  <cellXfs count="102">
    <xf numFmtId="0" fontId="0" fillId="0" borderId="0" xfId="0">
      <alignment vertical="center"/>
    </xf>
    <xf numFmtId="0" fontId="0" fillId="0" borderId="0" xfId="0" applyFill="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4" fillId="0" borderId="0" xfId="0" applyFont="1" applyFill="1" applyAlignment="1">
      <alignment horizontal="center" vertical="center" wrapText="1"/>
    </xf>
    <xf numFmtId="0" fontId="5" fillId="0" borderId="0" xfId="0" applyFont="1" applyFill="1" applyAlignment="1">
      <alignment horizontal="center" vertical="center"/>
    </xf>
    <xf numFmtId="176" fontId="0" fillId="0" borderId="0" xfId="0" applyNumberFormat="1" applyFill="1" applyAlignment="1">
      <alignment horizontal="center" vertical="center" wrapText="1"/>
    </xf>
    <xf numFmtId="0" fontId="6" fillId="0" borderId="0" xfId="0" applyFont="1" applyFill="1" applyAlignment="1">
      <alignment horizontal="center" vertical="center" wrapText="1"/>
    </xf>
    <xf numFmtId="176" fontId="6" fillId="0" borderId="0" xfId="0" applyNumberFormat="1" applyFont="1" applyFill="1" applyAlignment="1">
      <alignment horizontal="center" vertical="center" wrapText="1"/>
    </xf>
    <xf numFmtId="0" fontId="0" fillId="0" borderId="1" xfId="0" applyFill="1" applyBorder="1" applyAlignment="1">
      <alignment horizontal="center" vertical="center" wrapText="1"/>
    </xf>
    <xf numFmtId="176" fontId="0" fillId="0" borderId="2" xfId="0" applyNumberFormat="1" applyFill="1" applyBorder="1" applyAlignment="1">
      <alignment horizontal="center" vertical="center" wrapText="1"/>
    </xf>
    <xf numFmtId="0" fontId="0" fillId="0" borderId="3" xfId="0" applyFill="1" applyBorder="1" applyAlignment="1">
      <alignment horizontal="center" vertical="center" wrapText="1"/>
    </xf>
    <xf numFmtId="0" fontId="1" fillId="0" borderId="2" xfId="0"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178" fontId="3" fillId="0" borderId="2" xfId="49" applyNumberFormat="1" applyFont="1" applyFill="1" applyBorder="1" applyAlignment="1">
      <alignment horizontal="center" vertical="center" wrapText="1"/>
    </xf>
    <xf numFmtId="0" fontId="3" fillId="0" borderId="2" xfId="49" applyFont="1" applyFill="1" applyBorder="1" applyAlignment="1">
      <alignment horizontal="center" vertical="center" wrapText="1"/>
    </xf>
    <xf numFmtId="0" fontId="0" fillId="0" borderId="2" xfId="0" applyBorder="1" applyAlignment="1">
      <alignment vertical="center" wrapText="1"/>
    </xf>
    <xf numFmtId="0" fontId="12" fillId="0" borderId="2"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13" fillId="0" borderId="2" xfId="0" applyFont="1" applyFill="1" applyBorder="1" applyAlignment="1">
      <alignment vertical="center" wrapText="1"/>
    </xf>
    <xf numFmtId="0" fontId="4" fillId="0" borderId="2" xfId="0"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15" fillId="0" borderId="2" xfId="0"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3" fillId="0" borderId="2" xfId="50" applyFont="1" applyFill="1" applyBorder="1" applyAlignment="1" applyProtection="1">
      <alignment horizontal="center" vertical="center" wrapText="1"/>
    </xf>
    <xf numFmtId="0" fontId="16" fillId="0" borderId="2" xfId="0"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left" vertical="center" wrapText="1"/>
    </xf>
    <xf numFmtId="0" fontId="0" fillId="0" borderId="2" xfId="0" applyBorder="1" applyAlignment="1">
      <alignment horizontal="left" vertical="center" wrapText="1"/>
    </xf>
    <xf numFmtId="0" fontId="17" fillId="0" borderId="2" xfId="0" applyFont="1" applyFill="1" applyBorder="1" applyAlignment="1">
      <alignment horizontal="left" vertical="center" wrapText="1"/>
    </xf>
    <xf numFmtId="0" fontId="2" fillId="0" borderId="2"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8" fillId="0" borderId="2" xfId="0" applyNumberFormat="1" applyFont="1" applyFill="1" applyBorder="1" applyAlignment="1">
      <alignment horizontal="left" vertical="center" wrapText="1"/>
    </xf>
    <xf numFmtId="0" fontId="19" fillId="0" borderId="2" xfId="0" applyFont="1" applyFill="1" applyBorder="1" applyAlignment="1">
      <alignment horizontal="center" vertical="center" wrapText="1"/>
    </xf>
    <xf numFmtId="0" fontId="20" fillId="0" borderId="2" xfId="0" applyFont="1" applyFill="1" applyBorder="1" applyAlignment="1">
      <alignment horizontal="center" vertical="center"/>
    </xf>
    <xf numFmtId="0" fontId="0" fillId="0" borderId="0" xfId="0" applyFill="1" applyAlignment="1">
      <alignment horizontal="center" vertical="center"/>
    </xf>
    <xf numFmtId="0" fontId="21" fillId="0" borderId="0" xfId="0" applyFont="1" applyFill="1" applyAlignment="1">
      <alignment horizontal="center" vertical="center"/>
    </xf>
    <xf numFmtId="0" fontId="22" fillId="0" borderId="0" xfId="0" applyFont="1" applyFill="1" applyAlignment="1">
      <alignment horizontal="center" vertical="center"/>
    </xf>
    <xf numFmtId="0" fontId="23" fillId="0" borderId="0" xfId="0" applyFont="1" applyFill="1" applyAlignment="1">
      <alignment horizontal="center" vertical="center"/>
    </xf>
    <xf numFmtId="0" fontId="24" fillId="0" borderId="0" xfId="0" applyFont="1" applyFill="1" applyAlignment="1">
      <alignment horizontal="center" vertical="center" wrapText="1"/>
    </xf>
    <xf numFmtId="0" fontId="21"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3" fillId="0" borderId="0" xfId="0" applyNumberFormat="1" applyFont="1" applyFill="1" applyAlignment="1">
      <alignment horizontal="center" vertical="center"/>
    </xf>
    <xf numFmtId="0" fontId="23" fillId="0" borderId="0" xfId="0" applyNumberFormat="1" applyFont="1" applyFill="1" applyAlignment="1">
      <alignment vertical="center"/>
    </xf>
    <xf numFmtId="0" fontId="26" fillId="0" borderId="0" xfId="0" applyFont="1" applyFill="1" applyAlignment="1">
      <alignment horizontal="center" vertical="center"/>
    </xf>
    <xf numFmtId="49" fontId="14" fillId="0" borderId="0" xfId="0" applyNumberFormat="1" applyFont="1" applyFill="1" applyAlignment="1">
      <alignment horizontal="center" vertical="center" wrapText="1"/>
    </xf>
    <xf numFmtId="177" fontId="14" fillId="0" borderId="0" xfId="0" applyNumberFormat="1" applyFont="1" applyFill="1" applyAlignment="1">
      <alignment horizontal="center" vertical="center" wrapText="1"/>
    </xf>
    <xf numFmtId="177" fontId="14" fillId="0" borderId="0" xfId="0" applyNumberFormat="1" applyFont="1" applyFill="1" applyAlignment="1" applyProtection="1">
      <alignment horizontal="center" vertical="center" wrapText="1"/>
      <protection locked="0"/>
    </xf>
    <xf numFmtId="0" fontId="17" fillId="0" borderId="0" xfId="0" applyFont="1" applyFill="1" applyAlignment="1">
      <alignment horizontal="center" vertical="center"/>
    </xf>
    <xf numFmtId="0" fontId="27" fillId="0" borderId="0" xfId="0" applyFont="1" applyFill="1" applyAlignment="1">
      <alignment horizontal="center" vertical="center" wrapText="1"/>
    </xf>
    <xf numFmtId="0" fontId="28" fillId="0" borderId="0" xfId="0" applyFont="1" applyFill="1" applyAlignment="1">
      <alignment horizontal="center" vertical="center" wrapText="1"/>
    </xf>
    <xf numFmtId="176" fontId="28" fillId="0" borderId="0" xfId="0" applyNumberFormat="1" applyFont="1" applyFill="1" applyAlignment="1">
      <alignment horizontal="center" vertical="center" wrapText="1"/>
    </xf>
    <xf numFmtId="0" fontId="21" fillId="0" borderId="2" xfId="0" applyFont="1" applyFill="1" applyBorder="1" applyAlignment="1">
      <alignment horizontal="center" vertical="center" wrapText="1"/>
    </xf>
    <xf numFmtId="176" fontId="21" fillId="0" borderId="2" xfId="0" applyNumberFormat="1" applyFont="1" applyFill="1" applyBorder="1" applyAlignment="1">
      <alignment horizontal="center" vertical="center" wrapText="1"/>
    </xf>
    <xf numFmtId="0" fontId="22" fillId="0" borderId="2" xfId="0" applyFont="1" applyFill="1" applyBorder="1" applyAlignment="1">
      <alignment horizontal="center" vertical="center" wrapText="1"/>
    </xf>
    <xf numFmtId="176" fontId="22" fillId="0" borderId="2" xfId="0" applyNumberFormat="1" applyFont="1" applyFill="1" applyBorder="1" applyAlignment="1">
      <alignment horizontal="center" vertical="center" wrapText="1"/>
    </xf>
    <xf numFmtId="0" fontId="26" fillId="0" borderId="2" xfId="0" applyFont="1" applyFill="1" applyBorder="1" applyAlignment="1">
      <alignment horizontal="center" vertical="center" wrapText="1"/>
    </xf>
    <xf numFmtId="177" fontId="23" fillId="0"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25" fillId="0" borderId="2" xfId="0" applyFont="1" applyFill="1" applyBorder="1" applyAlignment="1">
      <alignment horizontal="center" vertical="center" wrapText="1"/>
    </xf>
    <xf numFmtId="177" fontId="29" fillId="0" borderId="2" xfId="0" applyNumberFormat="1" applyFont="1" applyFill="1" applyBorder="1" applyAlignment="1">
      <alignment horizontal="center" vertical="center" wrapText="1"/>
    </xf>
    <xf numFmtId="0" fontId="30" fillId="0" borderId="2" xfId="0" applyFont="1" applyFill="1" applyBorder="1" applyAlignment="1">
      <alignment horizontal="center" vertical="center" wrapText="1"/>
    </xf>
    <xf numFmtId="0" fontId="23" fillId="0" borderId="2" xfId="0" applyNumberFormat="1" applyFont="1" applyFill="1" applyBorder="1" applyAlignment="1">
      <alignment horizontal="center" vertical="center" wrapText="1"/>
    </xf>
    <xf numFmtId="0" fontId="30" fillId="0" borderId="2" xfId="0" applyFont="1" applyFill="1" applyBorder="1" applyAlignment="1">
      <alignment horizontal="left" vertical="center" wrapText="1"/>
    </xf>
    <xf numFmtId="178" fontId="23" fillId="0" borderId="2" xfId="49" applyNumberFormat="1" applyFont="1" applyFill="1" applyBorder="1" applyAlignment="1" applyProtection="1">
      <alignment horizontal="center" vertical="center" wrapText="1"/>
    </xf>
    <xf numFmtId="0" fontId="23" fillId="0" borderId="2" xfId="0" applyNumberFormat="1" applyFont="1" applyFill="1" applyBorder="1" applyAlignment="1">
      <alignment horizontal="justify" vertical="center" wrapText="1"/>
    </xf>
    <xf numFmtId="0" fontId="26" fillId="0" borderId="2" xfId="0" applyNumberFormat="1" applyFont="1" applyFill="1" applyBorder="1" applyAlignment="1">
      <alignment horizontal="center" vertical="center" wrapText="1"/>
    </xf>
    <xf numFmtId="0" fontId="25" fillId="0" borderId="2" xfId="0" applyNumberFormat="1" applyFont="1" applyFill="1" applyBorder="1" applyAlignment="1">
      <alignment horizontal="center" vertical="center" wrapText="1"/>
    </xf>
    <xf numFmtId="0" fontId="29" fillId="0" borderId="2" xfId="0" applyNumberFormat="1" applyFont="1" applyFill="1" applyBorder="1" applyAlignment="1">
      <alignment horizontal="center" vertical="center" wrapText="1"/>
    </xf>
    <xf numFmtId="0" fontId="31" fillId="0" borderId="2" xfId="50" applyFont="1" applyFill="1" applyBorder="1" applyAlignment="1" applyProtection="1">
      <alignment horizontal="center" vertical="center" wrapText="1"/>
    </xf>
    <xf numFmtId="0" fontId="31" fillId="0" borderId="2" xfId="0" applyFont="1" applyFill="1" applyBorder="1" applyAlignment="1">
      <alignment horizontal="center" vertical="center" wrapText="1"/>
    </xf>
    <xf numFmtId="176" fontId="23" fillId="0" borderId="2" xfId="0" applyNumberFormat="1" applyFont="1" applyFill="1" applyBorder="1" applyAlignment="1">
      <alignment horizontal="center" vertical="center" wrapText="1"/>
    </xf>
    <xf numFmtId="176" fontId="25" fillId="0" borderId="2" xfId="0" applyNumberFormat="1" applyFont="1" applyFill="1" applyBorder="1" applyAlignment="1">
      <alignment horizontal="center" vertical="center" wrapText="1"/>
    </xf>
    <xf numFmtId="0" fontId="24" fillId="0" borderId="2" xfId="0" applyNumberFormat="1" applyFont="1" applyFill="1" applyBorder="1" applyAlignment="1">
      <alignment horizontal="center" vertical="center" wrapText="1"/>
    </xf>
    <xf numFmtId="0" fontId="23" fillId="0" borderId="2" xfId="0" applyNumberFormat="1" applyFont="1" applyFill="1" applyBorder="1" applyAlignment="1">
      <alignment horizontal="center" vertical="center"/>
    </xf>
    <xf numFmtId="0" fontId="32" fillId="0" borderId="2" xfId="0" applyFont="1" applyFill="1" applyBorder="1" applyAlignment="1">
      <alignment horizontal="center" vertical="center" wrapText="1"/>
    </xf>
    <xf numFmtId="176" fontId="26" fillId="0" borderId="2" xfId="0" applyNumberFormat="1" applyFont="1" applyFill="1" applyBorder="1" applyAlignment="1">
      <alignment horizontal="center" vertical="center" wrapText="1"/>
    </xf>
    <xf numFmtId="0" fontId="23" fillId="0" borderId="2" xfId="0" applyFont="1" applyFill="1" applyBorder="1" applyAlignment="1">
      <alignment horizontal="left" vertical="center" wrapText="1"/>
    </xf>
    <xf numFmtId="0" fontId="23" fillId="0" borderId="2" xfId="0" applyFont="1" applyFill="1" applyBorder="1" applyAlignment="1">
      <alignment horizontal="justify" vertical="center" wrapText="1"/>
    </xf>
    <xf numFmtId="0" fontId="23" fillId="0" borderId="2" xfId="0" applyNumberFormat="1" applyFont="1" applyFill="1" applyBorder="1" applyAlignment="1">
      <alignment horizontal="left" vertical="center" wrapText="1"/>
    </xf>
    <xf numFmtId="177" fontId="29" fillId="0" borderId="2" xfId="0" applyNumberFormat="1" applyFont="1" applyFill="1" applyBorder="1" applyAlignment="1">
      <alignment horizontal="left" vertical="center" wrapText="1"/>
    </xf>
    <xf numFmtId="177" fontId="29" fillId="0" borderId="0" xfId="0" applyNumberFormat="1" applyFont="1" applyFill="1" applyAlignment="1">
      <alignment horizontal="center" vertical="center" wrapText="1"/>
    </xf>
    <xf numFmtId="0" fontId="33" fillId="0" borderId="2" xfId="0" applyFont="1" applyFill="1" applyBorder="1" applyAlignment="1">
      <alignment horizontal="center" vertical="center" wrapText="1"/>
    </xf>
    <xf numFmtId="0" fontId="29" fillId="0" borderId="0" xfId="0" applyNumberFormat="1" applyFont="1" applyFill="1" applyAlignment="1">
      <alignment horizontal="center" vertical="center" wrapText="1"/>
    </xf>
    <xf numFmtId="0" fontId="23" fillId="0" borderId="0" xfId="0" applyNumberFormat="1" applyFont="1" applyFill="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9" xfId="50"/>
  </cellStyles>
  <dxfs count="10">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1" defaultTableStyle="TableStyleMedium2" defaultPivotStyle="PivotStylePreset2_Accent1">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E21"/>
  <sheetViews>
    <sheetView tabSelected="1" zoomScale="85" zoomScaleNormal="85" topLeftCell="G8" workbookViewId="0">
      <selection activeCell="O9" sqref="O9"/>
    </sheetView>
  </sheetViews>
  <sheetFormatPr defaultColWidth="9.64166666666667" defaultRowHeight="14.25"/>
  <cols>
    <col min="1" max="1" width="6.625" style="62" customWidth="1"/>
    <col min="2" max="2" width="18.675" style="63" customWidth="1"/>
    <col min="3" max="3" width="12.2" style="64" customWidth="1"/>
    <col min="4" max="4" width="24.8416666666667" style="64" customWidth="1"/>
    <col min="5" max="5" width="11.875" style="63" customWidth="1"/>
    <col min="6" max="6" width="51.9083333333333" style="63" customWidth="1"/>
    <col min="7" max="7" width="11.7583333333333" style="63" customWidth="1"/>
    <col min="8" max="8" width="10.7333333333333" style="63" customWidth="1"/>
    <col min="9" max="9" width="10.4333333333333" style="63" customWidth="1"/>
    <col min="10" max="10" width="9.4" style="63" customWidth="1"/>
    <col min="11" max="11" width="9.55" style="63" customWidth="1"/>
    <col min="12" max="12" width="7.35833333333333" style="63" customWidth="1"/>
    <col min="13" max="13" width="16.3166666666667" style="63" customWidth="1"/>
    <col min="14" max="14" width="45.5" style="63" customWidth="1"/>
    <col min="15" max="15" width="43.2333333333333" style="63" customWidth="1"/>
    <col min="16" max="16" width="12.6416666666667" style="63" customWidth="1"/>
    <col min="17" max="17" width="8.23333333333333" style="63" customWidth="1"/>
    <col min="18" max="18" width="9.85" style="63" customWidth="1"/>
    <col min="19" max="207" width="9" style="63"/>
    <col min="208" max="16379" width="9" style="65"/>
    <col min="16380" max="16384" width="9.64166666666667" style="65"/>
  </cols>
  <sheetData>
    <row r="1" s="52" customFormat="1" ht="27" customHeight="1" spans="1:18">
      <c r="A1" s="66" t="s">
        <v>0</v>
      </c>
      <c r="B1" s="66"/>
      <c r="C1" s="1"/>
      <c r="D1" s="1"/>
      <c r="E1" s="1"/>
      <c r="F1" s="1"/>
      <c r="G1" s="1"/>
      <c r="H1" s="8"/>
      <c r="I1" s="1"/>
      <c r="J1" s="1"/>
      <c r="K1" s="1"/>
      <c r="L1" s="1"/>
      <c r="M1" s="1"/>
      <c r="N1" s="1"/>
      <c r="O1" s="1"/>
      <c r="P1" s="1"/>
      <c r="Q1" s="1"/>
      <c r="R1" s="1"/>
    </row>
    <row r="2" s="52" customFormat="1" ht="28.5" spans="1:18">
      <c r="A2" s="67" t="s">
        <v>1</v>
      </c>
      <c r="B2" s="67"/>
      <c r="C2" s="67"/>
      <c r="D2" s="67"/>
      <c r="E2" s="67"/>
      <c r="F2" s="67"/>
      <c r="G2" s="67"/>
      <c r="H2" s="68"/>
      <c r="I2" s="67"/>
      <c r="J2" s="67"/>
      <c r="K2" s="67"/>
      <c r="L2" s="67"/>
      <c r="M2" s="67"/>
      <c r="N2" s="67"/>
      <c r="O2" s="67"/>
      <c r="P2" s="67"/>
      <c r="Q2" s="67"/>
      <c r="R2" s="67"/>
    </row>
    <row r="3" s="52" customFormat="1" ht="29" customHeight="1" spans="1:18">
      <c r="A3" s="1"/>
      <c r="B3" s="1"/>
      <c r="C3" s="1"/>
      <c r="D3" s="1"/>
      <c r="E3" s="1"/>
      <c r="F3" s="1"/>
      <c r="G3" s="1"/>
      <c r="H3" s="8"/>
      <c r="I3" s="1"/>
      <c r="J3" s="1"/>
      <c r="K3" s="1"/>
      <c r="L3" s="1"/>
      <c r="M3" s="1"/>
      <c r="N3" s="1"/>
      <c r="O3" s="1"/>
      <c r="P3" s="1" t="s">
        <v>2</v>
      </c>
      <c r="Q3" s="1"/>
      <c r="R3" s="1"/>
    </row>
    <row r="4" s="53" customFormat="1" ht="31" customHeight="1" spans="1:18">
      <c r="A4" s="69" t="s">
        <v>3</v>
      </c>
      <c r="B4" s="69" t="s">
        <v>4</v>
      </c>
      <c r="C4" s="69" t="s">
        <v>5</v>
      </c>
      <c r="D4" s="69" t="s">
        <v>6</v>
      </c>
      <c r="E4" s="69" t="s">
        <v>7</v>
      </c>
      <c r="F4" s="69" t="s">
        <v>8</v>
      </c>
      <c r="G4" s="69" t="s">
        <v>9</v>
      </c>
      <c r="H4" s="70" t="s">
        <v>10</v>
      </c>
      <c r="I4" s="69"/>
      <c r="J4" s="69"/>
      <c r="K4" s="69"/>
      <c r="L4" s="69"/>
      <c r="M4" s="69" t="s">
        <v>11</v>
      </c>
      <c r="N4" s="69" t="s">
        <v>12</v>
      </c>
      <c r="O4" s="69" t="s">
        <v>13</v>
      </c>
      <c r="P4" s="69" t="s">
        <v>14</v>
      </c>
      <c r="Q4" s="69" t="s">
        <v>15</v>
      </c>
      <c r="R4" s="69" t="s">
        <v>16</v>
      </c>
    </row>
    <row r="5" s="53" customFormat="1" ht="50" customHeight="1" spans="1:18">
      <c r="A5" s="69"/>
      <c r="B5" s="69"/>
      <c r="C5" s="69"/>
      <c r="D5" s="69"/>
      <c r="E5" s="69"/>
      <c r="F5" s="69"/>
      <c r="G5" s="69"/>
      <c r="H5" s="70" t="s">
        <v>17</v>
      </c>
      <c r="I5" s="69" t="s">
        <v>18</v>
      </c>
      <c r="J5" s="69" t="s">
        <v>19</v>
      </c>
      <c r="K5" s="69" t="s">
        <v>20</v>
      </c>
      <c r="L5" s="69" t="s">
        <v>21</v>
      </c>
      <c r="M5" s="69"/>
      <c r="N5" s="69"/>
      <c r="O5" s="69"/>
      <c r="P5" s="69"/>
      <c r="Q5" s="69"/>
      <c r="R5" s="69"/>
    </row>
    <row r="6" s="54" customFormat="1" ht="25" customHeight="1" spans="1:18">
      <c r="A6" s="71" t="s">
        <v>22</v>
      </c>
      <c r="B6" s="71"/>
      <c r="C6" s="71"/>
      <c r="D6" s="71"/>
      <c r="E6" s="71"/>
      <c r="F6" s="71"/>
      <c r="G6" s="71">
        <f>G7+G12+G14+G16+G20</f>
        <v>1230</v>
      </c>
      <c r="H6" s="71"/>
      <c r="I6" s="71">
        <f>I7+I12+I14+I16+I20</f>
        <v>1230</v>
      </c>
      <c r="J6" s="71"/>
      <c r="K6" s="71"/>
      <c r="L6" s="71"/>
      <c r="M6" s="71"/>
      <c r="N6" s="73"/>
      <c r="P6" s="71"/>
      <c r="Q6" s="71"/>
      <c r="R6" s="71"/>
    </row>
    <row r="7" s="54" customFormat="1" ht="28" customHeight="1" spans="1:18">
      <c r="A7" s="71" t="s">
        <v>23</v>
      </c>
      <c r="B7" s="71"/>
      <c r="C7" s="71"/>
      <c r="D7" s="71"/>
      <c r="E7" s="71"/>
      <c r="F7" s="71"/>
      <c r="G7" s="72">
        <f>SUM(G8:G11)</f>
        <v>712</v>
      </c>
      <c r="H7" s="72"/>
      <c r="I7" s="72">
        <f>SUM(I8:I11)</f>
        <v>712</v>
      </c>
      <c r="J7" s="72"/>
      <c r="K7" s="72"/>
      <c r="L7" s="72"/>
      <c r="M7" s="71"/>
      <c r="N7" s="73"/>
      <c r="O7" s="73"/>
      <c r="P7" s="71"/>
      <c r="Q7" s="71"/>
      <c r="R7" s="71"/>
    </row>
    <row r="8" s="55" customFormat="1" ht="275" customHeight="1" spans="1:213">
      <c r="A8" s="73">
        <v>1</v>
      </c>
      <c r="B8" s="74" t="s">
        <v>24</v>
      </c>
      <c r="C8" s="75" t="s">
        <v>25</v>
      </c>
      <c r="D8" s="75" t="s">
        <v>26</v>
      </c>
      <c r="E8" s="75" t="s">
        <v>27</v>
      </c>
      <c r="F8" s="75" t="s">
        <v>28</v>
      </c>
      <c r="G8" s="76">
        <v>110</v>
      </c>
      <c r="H8" s="77"/>
      <c r="I8" s="83">
        <v>110</v>
      </c>
      <c r="J8" s="77"/>
      <c r="K8" s="77"/>
      <c r="L8" s="83"/>
      <c r="M8" s="73" t="s">
        <v>29</v>
      </c>
      <c r="N8" s="94" t="s">
        <v>30</v>
      </c>
      <c r="O8" s="94" t="s">
        <v>31</v>
      </c>
      <c r="P8" s="74" t="s">
        <v>24</v>
      </c>
      <c r="Q8" s="77" t="s">
        <v>32</v>
      </c>
      <c r="R8" s="97"/>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8"/>
      <c r="AY8" s="98"/>
      <c r="AZ8" s="98"/>
      <c r="BA8" s="98"/>
      <c r="BB8" s="98"/>
      <c r="BC8" s="98"/>
      <c r="BD8" s="98"/>
      <c r="BE8" s="98"/>
      <c r="BF8" s="98"/>
      <c r="BG8" s="98"/>
      <c r="BH8" s="98"/>
      <c r="BI8" s="98"/>
      <c r="BJ8" s="98"/>
      <c r="BK8" s="98"/>
      <c r="BL8" s="98"/>
      <c r="BM8" s="98"/>
      <c r="BN8" s="98"/>
      <c r="BO8" s="98"/>
      <c r="BP8" s="98"/>
      <c r="BQ8" s="98"/>
      <c r="BR8" s="98"/>
      <c r="BS8" s="98"/>
      <c r="BT8" s="98"/>
      <c r="BU8" s="98"/>
      <c r="BV8" s="98"/>
      <c r="BW8" s="98"/>
      <c r="BX8" s="98"/>
      <c r="BY8" s="98"/>
      <c r="BZ8" s="98"/>
      <c r="CA8" s="98"/>
      <c r="CB8" s="98"/>
      <c r="CC8" s="98"/>
      <c r="CD8" s="98"/>
      <c r="CE8" s="98"/>
      <c r="CF8" s="98"/>
      <c r="CG8" s="98"/>
      <c r="CH8" s="98"/>
      <c r="CI8" s="98"/>
      <c r="CJ8" s="98"/>
      <c r="CK8" s="98"/>
      <c r="CL8" s="98"/>
      <c r="CM8" s="98"/>
      <c r="CN8" s="98"/>
      <c r="CO8" s="98"/>
      <c r="CP8" s="98"/>
      <c r="CQ8" s="98"/>
      <c r="CR8" s="98"/>
      <c r="CS8" s="98"/>
      <c r="CT8" s="98"/>
      <c r="CU8" s="98"/>
      <c r="CV8" s="98"/>
      <c r="CW8" s="98"/>
      <c r="CX8" s="98"/>
      <c r="CY8" s="98"/>
      <c r="CZ8" s="98"/>
      <c r="DA8" s="98"/>
      <c r="DB8" s="98"/>
      <c r="DC8" s="98"/>
      <c r="DD8" s="98"/>
      <c r="DE8" s="98"/>
      <c r="DF8" s="98"/>
      <c r="DG8" s="98"/>
      <c r="DH8" s="98"/>
      <c r="DI8" s="98"/>
      <c r="DJ8" s="98"/>
      <c r="DK8" s="98"/>
      <c r="DL8" s="98"/>
      <c r="DM8" s="98"/>
      <c r="DN8" s="98"/>
      <c r="DO8" s="98"/>
      <c r="DP8" s="98"/>
      <c r="DQ8" s="98"/>
      <c r="DR8" s="98"/>
      <c r="DS8" s="98"/>
      <c r="DT8" s="98"/>
      <c r="DU8" s="98"/>
      <c r="DV8" s="98"/>
      <c r="DW8" s="98"/>
      <c r="DX8" s="98"/>
      <c r="DY8" s="98"/>
      <c r="DZ8" s="98"/>
      <c r="EA8" s="98"/>
      <c r="EB8" s="98"/>
      <c r="EC8" s="98"/>
      <c r="ED8" s="98"/>
      <c r="EE8" s="98"/>
      <c r="EF8" s="98"/>
      <c r="EG8" s="98"/>
      <c r="EH8" s="98"/>
      <c r="EI8" s="98"/>
      <c r="EJ8" s="98"/>
      <c r="EK8" s="98"/>
      <c r="EL8" s="98"/>
      <c r="EM8" s="98"/>
      <c r="EN8" s="98"/>
      <c r="EO8" s="98"/>
      <c r="EP8" s="98"/>
      <c r="EQ8" s="98"/>
      <c r="ER8" s="98"/>
      <c r="ES8" s="98"/>
      <c r="ET8" s="98"/>
      <c r="EU8" s="98"/>
      <c r="EV8" s="98"/>
      <c r="EW8" s="98"/>
      <c r="EX8" s="98"/>
      <c r="EY8" s="98"/>
      <c r="EZ8" s="98"/>
      <c r="FA8" s="98"/>
      <c r="FB8" s="98"/>
      <c r="FC8" s="98"/>
      <c r="FD8" s="98"/>
      <c r="FE8" s="98"/>
      <c r="FF8" s="98"/>
      <c r="FG8" s="98"/>
      <c r="FH8" s="98"/>
      <c r="FI8" s="98"/>
      <c r="FJ8" s="98"/>
      <c r="FK8" s="98"/>
      <c r="FL8" s="98"/>
      <c r="FM8" s="98"/>
      <c r="FN8" s="98"/>
      <c r="FO8" s="98"/>
      <c r="FP8" s="98"/>
      <c r="FQ8" s="98"/>
      <c r="FR8" s="98"/>
      <c r="FS8" s="98"/>
      <c r="FT8" s="98"/>
      <c r="FU8" s="98"/>
      <c r="FV8" s="98"/>
      <c r="FW8" s="98"/>
      <c r="FX8" s="98"/>
      <c r="FY8" s="98"/>
      <c r="FZ8" s="98"/>
      <c r="GA8" s="98"/>
      <c r="GB8" s="98"/>
      <c r="GC8" s="98"/>
      <c r="GD8" s="98"/>
      <c r="GE8" s="98"/>
      <c r="GF8" s="98"/>
      <c r="GG8" s="98"/>
      <c r="GH8" s="98"/>
      <c r="GI8" s="98"/>
      <c r="GJ8" s="98"/>
      <c r="GK8" s="98"/>
      <c r="GL8" s="98"/>
      <c r="GM8" s="98"/>
      <c r="GN8" s="98"/>
      <c r="GO8" s="98"/>
      <c r="GP8" s="98"/>
      <c r="GQ8" s="98"/>
      <c r="GR8" s="98"/>
      <c r="GS8" s="98"/>
      <c r="GT8" s="98"/>
      <c r="GU8" s="98"/>
      <c r="GV8" s="98"/>
      <c r="GW8" s="98"/>
      <c r="GX8" s="98"/>
      <c r="GY8" s="98"/>
      <c r="GZ8" s="98"/>
      <c r="HA8" s="98"/>
      <c r="HB8" s="98"/>
      <c r="HC8" s="98"/>
      <c r="HD8" s="98"/>
      <c r="HE8" s="98"/>
    </row>
    <row r="9" s="56" customFormat="1" ht="344" customHeight="1" spans="1:18">
      <c r="A9" s="73">
        <v>2</v>
      </c>
      <c r="B9" s="78" t="s">
        <v>33</v>
      </c>
      <c r="C9" s="78" t="s">
        <v>34</v>
      </c>
      <c r="D9" s="78" t="s">
        <v>35</v>
      </c>
      <c r="E9" s="79" t="s">
        <v>36</v>
      </c>
      <c r="F9" s="80" t="s">
        <v>37</v>
      </c>
      <c r="G9" s="76">
        <f>H9+I9+J9+K9+L9</f>
        <v>120</v>
      </c>
      <c r="H9" s="78"/>
      <c r="I9" s="78">
        <v>120</v>
      </c>
      <c r="J9" s="78"/>
      <c r="K9" s="78"/>
      <c r="L9" s="78"/>
      <c r="M9" s="73" t="s">
        <v>29</v>
      </c>
      <c r="N9" s="80" t="s">
        <v>38</v>
      </c>
      <c r="O9" s="78" t="s">
        <v>39</v>
      </c>
      <c r="P9" s="78" t="s">
        <v>33</v>
      </c>
      <c r="Q9" s="99" t="s">
        <v>40</v>
      </c>
      <c r="R9" s="78"/>
    </row>
    <row r="10" s="55" customFormat="1" ht="281" customHeight="1" spans="1:207">
      <c r="A10" s="73">
        <v>3</v>
      </c>
      <c r="B10" s="74" t="s">
        <v>41</v>
      </c>
      <c r="C10" s="75" t="s">
        <v>42</v>
      </c>
      <c r="D10" s="81" t="s">
        <v>43</v>
      </c>
      <c r="E10" s="79" t="s">
        <v>36</v>
      </c>
      <c r="F10" s="82" t="s">
        <v>44</v>
      </c>
      <c r="G10" s="76">
        <f>H10+I10+J10+K10+L10</f>
        <v>195</v>
      </c>
      <c r="H10" s="77"/>
      <c r="I10" s="83">
        <v>195</v>
      </c>
      <c r="J10" s="77"/>
      <c r="K10" s="77"/>
      <c r="L10" s="77"/>
      <c r="M10" s="73" t="s">
        <v>45</v>
      </c>
      <c r="N10" s="95" t="s">
        <v>46</v>
      </c>
      <c r="O10" s="95" t="s">
        <v>47</v>
      </c>
      <c r="P10" s="74" t="s">
        <v>41</v>
      </c>
      <c r="Q10" s="77" t="s">
        <v>48</v>
      </c>
      <c r="R10" s="77"/>
      <c r="S10" s="98"/>
      <c r="T10" s="98"/>
      <c r="U10" s="98"/>
      <c r="V10" s="98"/>
      <c r="W10" s="98"/>
      <c r="X10" s="98"/>
      <c r="Y10" s="98"/>
      <c r="Z10" s="98"/>
      <c r="AA10" s="98"/>
      <c r="AB10" s="98"/>
      <c r="AC10" s="98"/>
      <c r="AD10" s="98"/>
      <c r="AE10" s="98"/>
      <c r="AF10" s="98"/>
      <c r="AG10" s="98"/>
      <c r="AH10" s="98"/>
      <c r="AI10" s="98"/>
      <c r="AJ10" s="98"/>
      <c r="AK10" s="98"/>
      <c r="AL10" s="98"/>
      <c r="AM10" s="98"/>
      <c r="AN10" s="98"/>
      <c r="AO10" s="98"/>
      <c r="AP10" s="98"/>
      <c r="AQ10" s="98"/>
      <c r="AR10" s="98"/>
      <c r="AS10" s="98"/>
      <c r="AT10" s="98"/>
      <c r="AU10" s="98"/>
      <c r="AV10" s="98"/>
      <c r="AW10" s="98"/>
      <c r="AX10" s="98"/>
      <c r="AY10" s="98"/>
      <c r="AZ10" s="98"/>
      <c r="BA10" s="98"/>
      <c r="BB10" s="98"/>
      <c r="BC10" s="98"/>
      <c r="BD10" s="98"/>
      <c r="BE10" s="98"/>
      <c r="BF10" s="98"/>
      <c r="BG10" s="98"/>
      <c r="BH10" s="98"/>
      <c r="BI10" s="98"/>
      <c r="BJ10" s="98"/>
      <c r="BK10" s="98"/>
      <c r="BL10" s="98"/>
      <c r="BM10" s="98"/>
      <c r="BN10" s="98"/>
      <c r="BO10" s="98"/>
      <c r="BP10" s="98"/>
      <c r="BQ10" s="98"/>
      <c r="BR10" s="98"/>
      <c r="BS10" s="98"/>
      <c r="BT10" s="98"/>
      <c r="BU10" s="98"/>
      <c r="BV10" s="98"/>
      <c r="BW10" s="98"/>
      <c r="BX10" s="98"/>
      <c r="BY10" s="98"/>
      <c r="BZ10" s="98"/>
      <c r="CA10" s="98"/>
      <c r="CB10" s="98"/>
      <c r="CC10" s="98"/>
      <c r="CD10" s="98"/>
      <c r="CE10" s="98"/>
      <c r="CF10" s="98"/>
      <c r="CG10" s="98"/>
      <c r="CH10" s="98"/>
      <c r="CI10" s="98"/>
      <c r="CJ10" s="98"/>
      <c r="CK10" s="98"/>
      <c r="CL10" s="98"/>
      <c r="CM10" s="98"/>
      <c r="CN10" s="98"/>
      <c r="CO10" s="98"/>
      <c r="CP10" s="98"/>
      <c r="CQ10" s="98"/>
      <c r="CR10" s="98"/>
      <c r="CS10" s="98"/>
      <c r="CT10" s="98"/>
      <c r="CU10" s="98"/>
      <c r="CV10" s="98"/>
      <c r="CW10" s="98"/>
      <c r="CX10" s="98"/>
      <c r="CY10" s="98"/>
      <c r="CZ10" s="98"/>
      <c r="DA10" s="98"/>
      <c r="DB10" s="98"/>
      <c r="DC10" s="98"/>
      <c r="DD10" s="98"/>
      <c r="DE10" s="98"/>
      <c r="DF10" s="98"/>
      <c r="DG10" s="98"/>
      <c r="DH10" s="98"/>
      <c r="DI10" s="98"/>
      <c r="DJ10" s="98"/>
      <c r="DK10" s="98"/>
      <c r="DL10" s="98"/>
      <c r="DM10" s="98"/>
      <c r="DN10" s="98"/>
      <c r="DO10" s="98"/>
      <c r="DP10" s="98"/>
      <c r="DQ10" s="98"/>
      <c r="DR10" s="98"/>
      <c r="DS10" s="98"/>
      <c r="DT10" s="98"/>
      <c r="DU10" s="98"/>
      <c r="DV10" s="98"/>
      <c r="DW10" s="98"/>
      <c r="DX10" s="98"/>
      <c r="DY10" s="98"/>
      <c r="DZ10" s="98"/>
      <c r="EA10" s="98"/>
      <c r="EB10" s="98"/>
      <c r="EC10" s="98"/>
      <c r="ED10" s="98"/>
      <c r="EE10" s="98"/>
      <c r="EF10" s="98"/>
      <c r="EG10" s="98"/>
      <c r="EH10" s="98"/>
      <c r="EI10" s="98"/>
      <c r="EJ10" s="98"/>
      <c r="EK10" s="98"/>
      <c r="EL10" s="98"/>
      <c r="EM10" s="98"/>
      <c r="EN10" s="98"/>
      <c r="EO10" s="98"/>
      <c r="EP10" s="98"/>
      <c r="EQ10" s="98"/>
      <c r="ER10" s="98"/>
      <c r="ES10" s="98"/>
      <c r="ET10" s="98"/>
      <c r="EU10" s="98"/>
      <c r="EV10" s="98"/>
      <c r="EW10" s="98"/>
      <c r="EX10" s="98"/>
      <c r="EY10" s="98"/>
      <c r="EZ10" s="98"/>
      <c r="FA10" s="98"/>
      <c r="FB10" s="98"/>
      <c r="FC10" s="98"/>
      <c r="FD10" s="98"/>
      <c r="FE10" s="98"/>
      <c r="FF10" s="98"/>
      <c r="FG10" s="98"/>
      <c r="FH10" s="98"/>
      <c r="FI10" s="98"/>
      <c r="FJ10" s="98"/>
      <c r="FK10" s="98"/>
      <c r="FL10" s="98"/>
      <c r="FM10" s="98"/>
      <c r="FN10" s="98"/>
      <c r="FO10" s="98"/>
      <c r="FP10" s="98"/>
      <c r="FQ10" s="98"/>
      <c r="FR10" s="98"/>
      <c r="FS10" s="98"/>
      <c r="FT10" s="98"/>
      <c r="FU10" s="98"/>
      <c r="FV10" s="98"/>
      <c r="FW10" s="98"/>
      <c r="FX10" s="98"/>
      <c r="FY10" s="98"/>
      <c r="FZ10" s="98"/>
      <c r="GA10" s="98"/>
      <c r="GB10" s="98"/>
      <c r="GC10" s="98"/>
      <c r="GD10" s="98"/>
      <c r="GE10" s="98"/>
      <c r="GF10" s="98"/>
      <c r="GG10" s="98"/>
      <c r="GH10" s="98"/>
      <c r="GI10" s="98"/>
      <c r="GJ10" s="98"/>
      <c r="GK10" s="98"/>
      <c r="GL10" s="98"/>
      <c r="GM10" s="98"/>
      <c r="GN10" s="98"/>
      <c r="GO10" s="98"/>
      <c r="GP10" s="98"/>
      <c r="GQ10" s="98"/>
      <c r="GR10" s="98"/>
      <c r="GS10" s="98"/>
      <c r="GT10" s="98"/>
      <c r="GU10" s="98"/>
      <c r="GV10" s="98"/>
      <c r="GW10" s="98"/>
      <c r="GX10" s="98"/>
      <c r="GY10" s="98"/>
    </row>
    <row r="11" s="55" customFormat="1" ht="271" customHeight="1" spans="1:207">
      <c r="A11" s="83">
        <v>4</v>
      </c>
      <c r="B11" s="79" t="s">
        <v>49</v>
      </c>
      <c r="C11" s="79" t="s">
        <v>50</v>
      </c>
      <c r="D11" s="79" t="s">
        <v>51</v>
      </c>
      <c r="E11" s="79" t="s">
        <v>52</v>
      </c>
      <c r="F11" s="79" t="s">
        <v>53</v>
      </c>
      <c r="G11" s="84">
        <v>287</v>
      </c>
      <c r="H11" s="85" t="s">
        <v>54</v>
      </c>
      <c r="I11" s="83">
        <v>287</v>
      </c>
      <c r="J11" s="85"/>
      <c r="K11" s="85"/>
      <c r="L11" s="85"/>
      <c r="M11" s="83" t="s">
        <v>55</v>
      </c>
      <c r="N11" s="79" t="s">
        <v>56</v>
      </c>
      <c r="O11" s="79" t="s">
        <v>57</v>
      </c>
      <c r="P11" s="74" t="s">
        <v>49</v>
      </c>
      <c r="Q11" s="77" t="s">
        <v>58</v>
      </c>
      <c r="R11" s="77"/>
      <c r="S11" s="98"/>
      <c r="T11" s="98"/>
      <c r="U11" s="98"/>
      <c r="V11" s="98"/>
      <c r="W11" s="98"/>
      <c r="X11" s="98"/>
      <c r="Y11" s="98"/>
      <c r="Z11" s="98"/>
      <c r="AA11" s="98"/>
      <c r="AB11" s="98"/>
      <c r="AC11" s="98"/>
      <c r="AD11" s="98"/>
      <c r="AE11" s="98"/>
      <c r="AF11" s="98"/>
      <c r="AG11" s="98"/>
      <c r="AH11" s="98"/>
      <c r="AI11" s="98"/>
      <c r="AJ11" s="98"/>
      <c r="AK11" s="98"/>
      <c r="AL11" s="98"/>
      <c r="AM11" s="98"/>
      <c r="AN11" s="98"/>
      <c r="AO11" s="98"/>
      <c r="AP11" s="98"/>
      <c r="AQ11" s="98"/>
      <c r="AR11" s="98"/>
      <c r="AS11" s="98"/>
      <c r="AT11" s="98"/>
      <c r="AU11" s="98"/>
      <c r="AV11" s="98"/>
      <c r="AW11" s="98"/>
      <c r="AX11" s="98"/>
      <c r="AY11" s="98"/>
      <c r="AZ11" s="98"/>
      <c r="BA11" s="98"/>
      <c r="BB11" s="98"/>
      <c r="BC11" s="98"/>
      <c r="BD11" s="98"/>
      <c r="BE11" s="98"/>
      <c r="BF11" s="98"/>
      <c r="BG11" s="98"/>
      <c r="BH11" s="98"/>
      <c r="BI11" s="98"/>
      <c r="BJ11" s="98"/>
      <c r="BK11" s="98"/>
      <c r="BL11" s="98"/>
      <c r="BM11" s="98"/>
      <c r="BN11" s="98"/>
      <c r="BO11" s="98"/>
      <c r="BP11" s="98"/>
      <c r="BQ11" s="98"/>
      <c r="BR11" s="98"/>
      <c r="BS11" s="98"/>
      <c r="BT11" s="98"/>
      <c r="BU11" s="98"/>
      <c r="BV11" s="98"/>
      <c r="BW11" s="98"/>
      <c r="BX11" s="98"/>
      <c r="BY11" s="98"/>
      <c r="BZ11" s="98"/>
      <c r="CA11" s="98"/>
      <c r="CB11" s="98"/>
      <c r="CC11" s="98"/>
      <c r="CD11" s="98"/>
      <c r="CE11" s="98"/>
      <c r="CF11" s="98"/>
      <c r="CG11" s="98"/>
      <c r="CH11" s="98"/>
      <c r="CI11" s="98"/>
      <c r="CJ11" s="98"/>
      <c r="CK11" s="98"/>
      <c r="CL11" s="98"/>
      <c r="CM11" s="98"/>
      <c r="CN11" s="98"/>
      <c r="CO11" s="98"/>
      <c r="CP11" s="98"/>
      <c r="CQ11" s="98"/>
      <c r="CR11" s="98"/>
      <c r="CS11" s="98"/>
      <c r="CT11" s="98"/>
      <c r="CU11" s="98"/>
      <c r="CV11" s="98"/>
      <c r="CW11" s="98"/>
      <c r="CX11" s="98"/>
      <c r="CY11" s="98"/>
      <c r="CZ11" s="98"/>
      <c r="DA11" s="98"/>
      <c r="DB11" s="98"/>
      <c r="DC11" s="98"/>
      <c r="DD11" s="98"/>
      <c r="DE11" s="98"/>
      <c r="DF11" s="98"/>
      <c r="DG11" s="98"/>
      <c r="DH11" s="98"/>
      <c r="DI11" s="98"/>
      <c r="DJ11" s="98"/>
      <c r="DK11" s="98"/>
      <c r="DL11" s="98"/>
      <c r="DM11" s="98"/>
      <c r="DN11" s="98"/>
      <c r="DO11" s="98"/>
      <c r="DP11" s="98"/>
      <c r="DQ11" s="98"/>
      <c r="DR11" s="98"/>
      <c r="DS11" s="98"/>
      <c r="DT11" s="98"/>
      <c r="DU11" s="98"/>
      <c r="DV11" s="98"/>
      <c r="DW11" s="98"/>
      <c r="DX11" s="98"/>
      <c r="DY11" s="98"/>
      <c r="DZ11" s="98"/>
      <c r="EA11" s="98"/>
      <c r="EB11" s="98"/>
      <c r="EC11" s="98"/>
      <c r="ED11" s="98"/>
      <c r="EE11" s="98"/>
      <c r="EF11" s="98"/>
      <c r="EG11" s="98"/>
      <c r="EH11" s="98"/>
      <c r="EI11" s="98"/>
      <c r="EJ11" s="98"/>
      <c r="EK11" s="98"/>
      <c r="EL11" s="98"/>
      <c r="EM11" s="98"/>
      <c r="EN11" s="98"/>
      <c r="EO11" s="98"/>
      <c r="EP11" s="98"/>
      <c r="EQ11" s="98"/>
      <c r="ER11" s="98"/>
      <c r="ES11" s="98"/>
      <c r="ET11" s="98"/>
      <c r="EU11" s="98"/>
      <c r="EV11" s="98"/>
      <c r="EW11" s="98"/>
      <c r="EX11" s="98"/>
      <c r="EY11" s="98"/>
      <c r="EZ11" s="98"/>
      <c r="FA11" s="98"/>
      <c r="FB11" s="98"/>
      <c r="FC11" s="98"/>
      <c r="FD11" s="98"/>
      <c r="FE11" s="98"/>
      <c r="FF11" s="98"/>
      <c r="FG11" s="98"/>
      <c r="FH11" s="98"/>
      <c r="FI11" s="98"/>
      <c r="FJ11" s="98"/>
      <c r="FK11" s="98"/>
      <c r="FL11" s="98"/>
      <c r="FM11" s="98"/>
      <c r="FN11" s="98"/>
      <c r="FO11" s="98"/>
      <c r="FP11" s="98"/>
      <c r="FQ11" s="98"/>
      <c r="FR11" s="98"/>
      <c r="FS11" s="98"/>
      <c r="FT11" s="98"/>
      <c r="FU11" s="98"/>
      <c r="FV11" s="98"/>
      <c r="FW11" s="98"/>
      <c r="FX11" s="98"/>
      <c r="FY11" s="98"/>
      <c r="FZ11" s="98"/>
      <c r="GA11" s="98"/>
      <c r="GB11" s="98"/>
      <c r="GC11" s="98"/>
      <c r="GD11" s="98"/>
      <c r="GE11" s="98"/>
      <c r="GF11" s="98"/>
      <c r="GG11" s="98"/>
      <c r="GH11" s="98"/>
      <c r="GI11" s="98"/>
      <c r="GJ11" s="98"/>
      <c r="GK11" s="98"/>
      <c r="GL11" s="98"/>
      <c r="GM11" s="98"/>
      <c r="GN11" s="98"/>
      <c r="GO11" s="98"/>
      <c r="GP11" s="98"/>
      <c r="GQ11" s="98"/>
      <c r="GR11" s="98"/>
      <c r="GS11" s="98"/>
      <c r="GT11" s="98"/>
      <c r="GU11" s="98"/>
      <c r="GV11" s="98"/>
      <c r="GW11" s="98"/>
      <c r="GX11" s="98"/>
      <c r="GY11" s="98"/>
    </row>
    <row r="12" s="57" customFormat="1" ht="25" customHeight="1" spans="1:18">
      <c r="A12" s="69" t="s">
        <v>59</v>
      </c>
      <c r="B12" s="69"/>
      <c r="C12" s="69"/>
      <c r="D12" s="69"/>
      <c r="E12" s="69"/>
      <c r="F12" s="75"/>
      <c r="G12" s="70">
        <f>G13</f>
        <v>180</v>
      </c>
      <c r="H12" s="70"/>
      <c r="I12" s="70">
        <f>I13</f>
        <v>180</v>
      </c>
      <c r="J12" s="69"/>
      <c r="K12" s="69"/>
      <c r="L12" s="69"/>
      <c r="M12" s="69"/>
      <c r="N12" s="69"/>
      <c r="O12" s="69"/>
      <c r="P12" s="69"/>
      <c r="Q12" s="69"/>
      <c r="R12" s="69"/>
    </row>
    <row r="13" s="58" customFormat="1" ht="79" customHeight="1" spans="1:18">
      <c r="A13" s="76">
        <v>1</v>
      </c>
      <c r="B13" s="86" t="s">
        <v>60</v>
      </c>
      <c r="C13" s="76" t="s">
        <v>61</v>
      </c>
      <c r="D13" s="75" t="s">
        <v>62</v>
      </c>
      <c r="E13" s="87" t="s">
        <v>63</v>
      </c>
      <c r="F13" s="75" t="s">
        <v>64</v>
      </c>
      <c r="G13" s="76">
        <f t="shared" ref="G13:G18" si="0">H13+I13+J13+K13+L13</f>
        <v>180</v>
      </c>
      <c r="H13" s="88"/>
      <c r="I13" s="76">
        <v>180</v>
      </c>
      <c r="J13" s="76"/>
      <c r="K13" s="76"/>
      <c r="L13" s="76"/>
      <c r="M13" s="73" t="s">
        <v>29</v>
      </c>
      <c r="N13" s="75" t="s">
        <v>65</v>
      </c>
      <c r="O13" s="76" t="s">
        <v>66</v>
      </c>
      <c r="P13" s="86" t="s">
        <v>60</v>
      </c>
      <c r="Q13" s="76" t="s">
        <v>67</v>
      </c>
      <c r="R13" s="76"/>
    </row>
    <row r="14" s="57" customFormat="1" ht="32" customHeight="1" spans="1:18">
      <c r="A14" s="69" t="s">
        <v>68</v>
      </c>
      <c r="B14" s="69"/>
      <c r="C14" s="69"/>
      <c r="D14" s="69"/>
      <c r="E14" s="69"/>
      <c r="F14" s="69"/>
      <c r="G14" s="70">
        <f>G15</f>
        <v>47</v>
      </c>
      <c r="H14" s="70"/>
      <c r="I14" s="70">
        <f>I15</f>
        <v>47</v>
      </c>
      <c r="J14" s="69"/>
      <c r="K14" s="69"/>
      <c r="L14" s="69"/>
      <c r="M14" s="69"/>
      <c r="N14" s="69"/>
      <c r="O14" s="69"/>
      <c r="P14" s="69"/>
      <c r="Q14" s="69"/>
      <c r="R14" s="69"/>
    </row>
    <row r="15" s="58" customFormat="1" ht="161" customHeight="1" spans="1:18">
      <c r="A15" s="76">
        <v>1</v>
      </c>
      <c r="B15" s="75" t="s">
        <v>69</v>
      </c>
      <c r="C15" s="75" t="s">
        <v>61</v>
      </c>
      <c r="D15" s="75" t="s">
        <v>70</v>
      </c>
      <c r="E15" s="79" t="s">
        <v>71</v>
      </c>
      <c r="F15" s="74" t="s">
        <v>72</v>
      </c>
      <c r="G15" s="76">
        <f t="shared" si="0"/>
        <v>47</v>
      </c>
      <c r="H15" s="89"/>
      <c r="I15" s="76">
        <v>47</v>
      </c>
      <c r="J15" s="76"/>
      <c r="K15" s="76"/>
      <c r="L15" s="76"/>
      <c r="M15" s="73" t="s">
        <v>29</v>
      </c>
      <c r="N15" s="74" t="s">
        <v>73</v>
      </c>
      <c r="O15" s="76" t="s">
        <v>74</v>
      </c>
      <c r="P15" s="75" t="s">
        <v>69</v>
      </c>
      <c r="Q15" s="76" t="s">
        <v>75</v>
      </c>
      <c r="R15" s="76"/>
    </row>
    <row r="16" s="54" customFormat="1" ht="30" customHeight="1" spans="1:18">
      <c r="A16" s="71" t="s">
        <v>76</v>
      </c>
      <c r="B16" s="71"/>
      <c r="C16" s="71"/>
      <c r="D16" s="71"/>
      <c r="E16" s="71"/>
      <c r="F16" s="71"/>
      <c r="G16" s="72">
        <f>SUM(G17:G19)</f>
        <v>230</v>
      </c>
      <c r="H16" s="72"/>
      <c r="I16" s="72">
        <f>SUM(I17:I19)</f>
        <v>230</v>
      </c>
      <c r="J16" s="72"/>
      <c r="K16" s="72"/>
      <c r="L16" s="72"/>
      <c r="M16" s="71"/>
      <c r="N16" s="75"/>
      <c r="O16" s="75"/>
      <c r="P16" s="71"/>
      <c r="Q16" s="71"/>
      <c r="R16" s="71"/>
    </row>
    <row r="17" s="59" customFormat="1" ht="143" customHeight="1" spans="1:207">
      <c r="A17" s="83">
        <v>1</v>
      </c>
      <c r="B17" s="79" t="s">
        <v>49</v>
      </c>
      <c r="C17" s="79" t="s">
        <v>77</v>
      </c>
      <c r="D17" s="90" t="s">
        <v>78</v>
      </c>
      <c r="E17" s="79" t="s">
        <v>79</v>
      </c>
      <c r="F17" s="79" t="s">
        <v>80</v>
      </c>
      <c r="G17" s="79">
        <v>200</v>
      </c>
      <c r="H17" s="85" t="s">
        <v>54</v>
      </c>
      <c r="I17" s="79">
        <v>200</v>
      </c>
      <c r="J17" s="85"/>
      <c r="K17" s="85"/>
      <c r="L17" s="83"/>
      <c r="M17" s="83" t="s">
        <v>55</v>
      </c>
      <c r="N17" s="79" t="s">
        <v>81</v>
      </c>
      <c r="O17" s="84" t="s">
        <v>82</v>
      </c>
      <c r="P17" s="79" t="s">
        <v>49</v>
      </c>
      <c r="Q17" s="83" t="s">
        <v>58</v>
      </c>
      <c r="R17" s="96"/>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c r="AZ17" s="100"/>
      <c r="BA17" s="100"/>
      <c r="BB17" s="100"/>
      <c r="BC17" s="100"/>
      <c r="BD17" s="100"/>
      <c r="BE17" s="100"/>
      <c r="BF17" s="100"/>
      <c r="BG17" s="100"/>
      <c r="BH17" s="100"/>
      <c r="BI17" s="100"/>
      <c r="BJ17" s="100"/>
      <c r="BK17" s="100"/>
      <c r="BL17" s="100"/>
      <c r="BM17" s="100"/>
      <c r="BN17" s="100"/>
      <c r="BO17" s="100"/>
      <c r="BP17" s="100"/>
      <c r="BQ17" s="100"/>
      <c r="BR17" s="100"/>
      <c r="BS17" s="100"/>
      <c r="BT17" s="100"/>
      <c r="BU17" s="100"/>
      <c r="BV17" s="100"/>
      <c r="BW17" s="100"/>
      <c r="BX17" s="100"/>
      <c r="BY17" s="100"/>
      <c r="BZ17" s="100"/>
      <c r="CA17" s="100"/>
      <c r="CB17" s="100"/>
      <c r="CC17" s="100"/>
      <c r="CD17" s="100"/>
      <c r="CE17" s="100"/>
      <c r="CF17" s="100"/>
      <c r="CG17" s="100"/>
      <c r="CH17" s="100"/>
      <c r="CI17" s="100"/>
      <c r="CJ17" s="100"/>
      <c r="CK17" s="100"/>
      <c r="CL17" s="100"/>
      <c r="CM17" s="100"/>
      <c r="CN17" s="100"/>
      <c r="CO17" s="100"/>
      <c r="CP17" s="100"/>
      <c r="CQ17" s="100"/>
      <c r="CR17" s="100"/>
      <c r="CS17" s="100"/>
      <c r="CT17" s="100"/>
      <c r="CU17" s="100"/>
      <c r="CV17" s="100"/>
      <c r="CW17" s="100"/>
      <c r="CX17" s="100"/>
      <c r="CY17" s="100"/>
      <c r="CZ17" s="100"/>
      <c r="DA17" s="100"/>
      <c r="DB17" s="100"/>
      <c r="DC17" s="100"/>
      <c r="DD17" s="100"/>
      <c r="DE17" s="100"/>
      <c r="DF17" s="100"/>
      <c r="DG17" s="100"/>
      <c r="DH17" s="100"/>
      <c r="DI17" s="100"/>
      <c r="DJ17" s="100"/>
      <c r="DK17" s="100"/>
      <c r="DL17" s="100"/>
      <c r="DM17" s="100"/>
      <c r="DN17" s="100"/>
      <c r="DO17" s="100"/>
      <c r="DP17" s="100"/>
      <c r="DQ17" s="100"/>
      <c r="DR17" s="100"/>
      <c r="DS17" s="100"/>
      <c r="DT17" s="100"/>
      <c r="DU17" s="100"/>
      <c r="DV17" s="100"/>
      <c r="DW17" s="100"/>
      <c r="DX17" s="100"/>
      <c r="DY17" s="100"/>
      <c r="DZ17" s="100"/>
      <c r="EA17" s="100"/>
      <c r="EB17" s="100"/>
      <c r="EC17" s="100"/>
      <c r="ED17" s="100"/>
      <c r="EE17" s="100"/>
      <c r="EF17" s="100"/>
      <c r="EG17" s="100"/>
      <c r="EH17" s="100"/>
      <c r="EI17" s="100"/>
      <c r="EJ17" s="100"/>
      <c r="EK17" s="100"/>
      <c r="EL17" s="100"/>
      <c r="EM17" s="100"/>
      <c r="EN17" s="100"/>
      <c r="EO17" s="100"/>
      <c r="EP17" s="100"/>
      <c r="EQ17" s="100"/>
      <c r="ER17" s="100"/>
      <c r="ES17" s="100"/>
      <c r="ET17" s="100"/>
      <c r="EU17" s="100"/>
      <c r="EV17" s="100"/>
      <c r="EW17" s="100"/>
      <c r="EX17" s="100"/>
      <c r="EY17" s="100"/>
      <c r="EZ17" s="100"/>
      <c r="FA17" s="100"/>
      <c r="FB17" s="100"/>
      <c r="FC17" s="100"/>
      <c r="FD17" s="100"/>
      <c r="FE17" s="100"/>
      <c r="FF17" s="100"/>
      <c r="FG17" s="100"/>
      <c r="FH17" s="100"/>
      <c r="FI17" s="100"/>
      <c r="FJ17" s="100"/>
      <c r="FK17" s="100"/>
      <c r="FL17" s="100"/>
      <c r="FM17" s="100"/>
      <c r="FN17" s="100"/>
      <c r="FO17" s="100"/>
      <c r="FP17" s="100"/>
      <c r="FQ17" s="100"/>
      <c r="FR17" s="100"/>
      <c r="FS17" s="100"/>
      <c r="FT17" s="100"/>
      <c r="FU17" s="100"/>
      <c r="FV17" s="100"/>
      <c r="FW17" s="100"/>
      <c r="FX17" s="100"/>
      <c r="FY17" s="100"/>
      <c r="FZ17" s="100"/>
      <c r="GA17" s="100"/>
      <c r="GB17" s="100"/>
      <c r="GC17" s="100"/>
      <c r="GD17" s="100"/>
      <c r="GE17" s="100"/>
      <c r="GF17" s="100"/>
      <c r="GG17" s="100"/>
      <c r="GH17" s="100"/>
      <c r="GI17" s="100"/>
      <c r="GJ17" s="100"/>
      <c r="GK17" s="100"/>
      <c r="GL17" s="100"/>
      <c r="GM17" s="100"/>
      <c r="GN17" s="100"/>
      <c r="GO17" s="100"/>
      <c r="GP17" s="100"/>
      <c r="GQ17" s="100"/>
      <c r="GR17" s="100"/>
      <c r="GS17" s="100"/>
      <c r="GT17" s="100"/>
      <c r="GU17" s="100"/>
      <c r="GV17" s="100"/>
      <c r="GW17" s="100"/>
      <c r="GX17" s="100"/>
      <c r="GY17" s="100"/>
    </row>
    <row r="18" s="60" customFormat="1" ht="154" customHeight="1" spans="1:207">
      <c r="A18" s="91">
        <v>2</v>
      </c>
      <c r="B18" s="79" t="s">
        <v>83</v>
      </c>
      <c r="C18" s="79" t="s">
        <v>84</v>
      </c>
      <c r="D18" s="79" t="s">
        <v>85</v>
      </c>
      <c r="E18" s="79" t="s">
        <v>86</v>
      </c>
      <c r="F18" s="79" t="s">
        <v>87</v>
      </c>
      <c r="G18" s="75">
        <f t="shared" si="0"/>
        <v>20</v>
      </c>
      <c r="H18" s="88"/>
      <c r="I18" s="79">
        <v>20</v>
      </c>
      <c r="J18" s="79"/>
      <c r="K18" s="79"/>
      <c r="L18" s="79"/>
      <c r="M18" s="75" t="s">
        <v>29</v>
      </c>
      <c r="N18" s="82" t="s">
        <v>88</v>
      </c>
      <c r="O18" s="96" t="s">
        <v>89</v>
      </c>
      <c r="P18" s="79" t="s">
        <v>83</v>
      </c>
      <c r="Q18" s="79" t="s">
        <v>90</v>
      </c>
      <c r="R18" s="96"/>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1"/>
      <c r="BA18" s="101"/>
      <c r="BB18" s="101"/>
      <c r="BC18" s="101"/>
      <c r="BD18" s="101"/>
      <c r="BE18" s="101"/>
      <c r="BF18" s="101"/>
      <c r="BG18" s="101"/>
      <c r="BH18" s="101"/>
      <c r="BI18" s="101"/>
      <c r="BJ18" s="101"/>
      <c r="BK18" s="101"/>
      <c r="BL18" s="101"/>
      <c r="BM18" s="101"/>
      <c r="BN18" s="101"/>
      <c r="BO18" s="101"/>
      <c r="BP18" s="101"/>
      <c r="BQ18" s="101"/>
      <c r="BR18" s="101"/>
      <c r="BS18" s="101"/>
      <c r="BT18" s="101"/>
      <c r="BU18" s="101"/>
      <c r="BV18" s="101"/>
      <c r="BW18" s="101"/>
      <c r="BX18" s="101"/>
      <c r="BY18" s="101"/>
      <c r="BZ18" s="101"/>
      <c r="CA18" s="101"/>
      <c r="CB18" s="101"/>
      <c r="CC18" s="101"/>
      <c r="CD18" s="101"/>
      <c r="CE18" s="101"/>
      <c r="CF18" s="101"/>
      <c r="CG18" s="101"/>
      <c r="CH18" s="101"/>
      <c r="CI18" s="101"/>
      <c r="CJ18" s="101"/>
      <c r="CK18" s="101"/>
      <c r="CL18" s="101"/>
      <c r="CM18" s="101"/>
      <c r="CN18" s="101"/>
      <c r="CO18" s="101"/>
      <c r="CP18" s="101"/>
      <c r="CQ18" s="101"/>
      <c r="CR18" s="101"/>
      <c r="CS18" s="101"/>
      <c r="CT18" s="101"/>
      <c r="CU18" s="101"/>
      <c r="CV18" s="101"/>
      <c r="CW18" s="101"/>
      <c r="CX18" s="101"/>
      <c r="CY18" s="101"/>
      <c r="CZ18" s="101"/>
      <c r="DA18" s="101"/>
      <c r="DB18" s="101"/>
      <c r="DC18" s="101"/>
      <c r="DD18" s="101"/>
      <c r="DE18" s="101"/>
      <c r="DF18" s="101"/>
      <c r="DG18" s="101"/>
      <c r="DH18" s="101"/>
      <c r="DI18" s="101"/>
      <c r="DJ18" s="101"/>
      <c r="DK18" s="101"/>
      <c r="DL18" s="101"/>
      <c r="DM18" s="101"/>
      <c r="DN18" s="101"/>
      <c r="DO18" s="101"/>
      <c r="DP18" s="101"/>
      <c r="DQ18" s="101"/>
      <c r="DR18" s="101"/>
      <c r="DS18" s="101"/>
      <c r="DT18" s="101"/>
      <c r="DU18" s="101"/>
      <c r="DV18" s="101"/>
      <c r="DW18" s="101"/>
      <c r="DX18" s="101"/>
      <c r="DY18" s="101"/>
      <c r="DZ18" s="101"/>
      <c r="EA18" s="101"/>
      <c r="EB18" s="101"/>
      <c r="EC18" s="101"/>
      <c r="ED18" s="101"/>
      <c r="EE18" s="101"/>
      <c r="EF18" s="101"/>
      <c r="EG18" s="101"/>
      <c r="EH18" s="101"/>
      <c r="EI18" s="101"/>
      <c r="EJ18" s="101"/>
      <c r="EK18" s="101"/>
      <c r="EL18" s="101"/>
      <c r="EM18" s="101"/>
      <c r="EN18" s="101"/>
      <c r="EO18" s="101"/>
      <c r="EP18" s="101"/>
      <c r="EQ18" s="101"/>
      <c r="ER18" s="101"/>
      <c r="ES18" s="101"/>
      <c r="ET18" s="101"/>
      <c r="EU18" s="101"/>
      <c r="EV18" s="101"/>
      <c r="EW18" s="101"/>
      <c r="EX18" s="101"/>
      <c r="EY18" s="101"/>
      <c r="EZ18" s="101"/>
      <c r="FA18" s="101"/>
      <c r="FB18" s="101"/>
      <c r="FC18" s="101"/>
      <c r="FD18" s="101"/>
      <c r="FE18" s="101"/>
      <c r="FF18" s="101"/>
      <c r="FG18" s="101"/>
      <c r="FH18" s="101"/>
      <c r="FI18" s="101"/>
      <c r="FJ18" s="101"/>
      <c r="FK18" s="101"/>
      <c r="FL18" s="101"/>
      <c r="FM18" s="101"/>
      <c r="FN18" s="101"/>
      <c r="FO18" s="101"/>
      <c r="FP18" s="101"/>
      <c r="FQ18" s="101"/>
      <c r="FR18" s="101"/>
      <c r="FS18" s="101"/>
      <c r="FT18" s="101"/>
      <c r="FU18" s="101"/>
      <c r="FV18" s="101"/>
      <c r="FW18" s="101"/>
      <c r="FX18" s="101"/>
      <c r="FY18" s="101"/>
      <c r="FZ18" s="101"/>
      <c r="GA18" s="101"/>
      <c r="GB18" s="101"/>
      <c r="GC18" s="101"/>
      <c r="GD18" s="101"/>
      <c r="GE18" s="101"/>
      <c r="GF18" s="101"/>
      <c r="GG18" s="101"/>
      <c r="GH18" s="101"/>
      <c r="GI18" s="101"/>
      <c r="GJ18" s="101"/>
      <c r="GK18" s="101"/>
      <c r="GL18" s="101"/>
      <c r="GM18" s="101"/>
      <c r="GN18" s="101"/>
      <c r="GO18" s="101"/>
      <c r="GP18" s="101"/>
      <c r="GQ18" s="101"/>
      <c r="GR18" s="101"/>
      <c r="GS18" s="101"/>
      <c r="GT18" s="101"/>
      <c r="GU18" s="101"/>
      <c r="GV18" s="101"/>
      <c r="GW18" s="101"/>
      <c r="GX18" s="101"/>
      <c r="GY18" s="101"/>
    </row>
    <row r="19" s="60" customFormat="1" ht="154" customHeight="1" spans="1:207">
      <c r="A19" s="91">
        <v>3</v>
      </c>
      <c r="B19" s="79" t="s">
        <v>83</v>
      </c>
      <c r="C19" s="79" t="s">
        <v>91</v>
      </c>
      <c r="D19" s="79" t="s">
        <v>92</v>
      </c>
      <c r="E19" s="79" t="s">
        <v>93</v>
      </c>
      <c r="F19" s="79" t="s">
        <v>94</v>
      </c>
      <c r="G19" s="75">
        <v>10</v>
      </c>
      <c r="H19" s="88"/>
      <c r="I19" s="79">
        <v>10</v>
      </c>
      <c r="J19" s="79"/>
      <c r="K19" s="79"/>
      <c r="L19" s="79"/>
      <c r="M19" s="75" t="s">
        <v>29</v>
      </c>
      <c r="N19" s="96" t="s">
        <v>95</v>
      </c>
      <c r="O19" s="96" t="s">
        <v>96</v>
      </c>
      <c r="P19" s="79" t="s">
        <v>83</v>
      </c>
      <c r="Q19" s="79" t="s">
        <v>90</v>
      </c>
      <c r="R19" s="96"/>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1"/>
      <c r="BA19" s="101"/>
      <c r="BB19" s="101"/>
      <c r="BC19" s="101"/>
      <c r="BD19" s="101"/>
      <c r="BE19" s="101"/>
      <c r="BF19" s="101"/>
      <c r="BG19" s="101"/>
      <c r="BH19" s="101"/>
      <c r="BI19" s="101"/>
      <c r="BJ19" s="101"/>
      <c r="BK19" s="101"/>
      <c r="BL19" s="101"/>
      <c r="BM19" s="101"/>
      <c r="BN19" s="101"/>
      <c r="BO19" s="101"/>
      <c r="BP19" s="101"/>
      <c r="BQ19" s="101"/>
      <c r="BR19" s="101"/>
      <c r="BS19" s="101"/>
      <c r="BT19" s="101"/>
      <c r="BU19" s="101"/>
      <c r="BV19" s="101"/>
      <c r="BW19" s="101"/>
      <c r="BX19" s="101"/>
      <c r="BY19" s="101"/>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row>
    <row r="20" s="54" customFormat="1" ht="31" customHeight="1" spans="1:18">
      <c r="A20" s="71" t="s">
        <v>97</v>
      </c>
      <c r="B20" s="71"/>
      <c r="C20" s="71"/>
      <c r="D20" s="71"/>
      <c r="E20" s="71"/>
      <c r="F20" s="71"/>
      <c r="G20" s="71">
        <f>G21</f>
        <v>61</v>
      </c>
      <c r="H20" s="71"/>
      <c r="I20" s="71">
        <f>I21</f>
        <v>61</v>
      </c>
      <c r="J20" s="71"/>
      <c r="K20" s="71"/>
      <c r="L20" s="71"/>
      <c r="M20" s="71"/>
      <c r="N20" s="71"/>
      <c r="O20" s="71"/>
      <c r="P20" s="71"/>
      <c r="Q20" s="71"/>
      <c r="R20" s="71"/>
    </row>
    <row r="21" s="61" customFormat="1" ht="107" customHeight="1" spans="1:18">
      <c r="A21" s="73">
        <v>1</v>
      </c>
      <c r="B21" s="75" t="s">
        <v>69</v>
      </c>
      <c r="C21" s="75" t="s">
        <v>98</v>
      </c>
      <c r="D21" s="75" t="s">
        <v>99</v>
      </c>
      <c r="E21" s="92" t="s">
        <v>100</v>
      </c>
      <c r="F21" s="75" t="s">
        <v>101</v>
      </c>
      <c r="G21" s="73">
        <f>H21+I21+J21+K21+L21</f>
        <v>61</v>
      </c>
      <c r="H21" s="93"/>
      <c r="I21" s="73">
        <v>61</v>
      </c>
      <c r="J21" s="73"/>
      <c r="K21" s="73"/>
      <c r="L21" s="73"/>
      <c r="M21" s="73" t="s">
        <v>29</v>
      </c>
      <c r="N21" s="75" t="s">
        <v>102</v>
      </c>
      <c r="O21" s="73" t="s">
        <v>103</v>
      </c>
      <c r="P21" s="75" t="s">
        <v>69</v>
      </c>
      <c r="Q21" s="73" t="s">
        <v>75</v>
      </c>
      <c r="R21" s="73"/>
    </row>
  </sheetData>
  <mergeCells count="23">
    <mergeCell ref="A1:B1"/>
    <mergeCell ref="A2:R2"/>
    <mergeCell ref="P3:Q3"/>
    <mergeCell ref="H4:L4"/>
    <mergeCell ref="A6:F6"/>
    <mergeCell ref="A7:C7"/>
    <mergeCell ref="A12:C12"/>
    <mergeCell ref="A14:C14"/>
    <mergeCell ref="A16:C16"/>
    <mergeCell ref="A20:C20"/>
    <mergeCell ref="A4:A5"/>
    <mergeCell ref="B4:B5"/>
    <mergeCell ref="C4:C5"/>
    <mergeCell ref="D4:D5"/>
    <mergeCell ref="E4:E5"/>
    <mergeCell ref="F4:F5"/>
    <mergeCell ref="G4:G5"/>
    <mergeCell ref="M4:M5"/>
    <mergeCell ref="N4:N5"/>
    <mergeCell ref="O4:O5"/>
    <mergeCell ref="P4:P5"/>
    <mergeCell ref="Q4:Q5"/>
    <mergeCell ref="R4:R5"/>
  </mergeCells>
  <pageMargins left="0.393055555555556" right="0.275" top="0.550694444444444" bottom="0.432638888888889" header="0.354166666666667" footer="0.236111111111111"/>
  <pageSetup paperSize="8" scale="60" fitToHeight="0" orientation="landscape" horizontalDpi="600"/>
  <headerFooter>
    <oddFooter>&amp;C总&amp;N页      第&amp;P页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46"/>
  <sheetViews>
    <sheetView zoomScale="115" zoomScaleNormal="115" workbookViewId="0">
      <selection activeCell="N10" sqref="N10"/>
    </sheetView>
  </sheetViews>
  <sheetFormatPr defaultColWidth="9.64166666666667" defaultRowHeight="13.5"/>
  <cols>
    <col min="1" max="1" width="5.75" style="1" customWidth="1"/>
    <col min="2" max="2" width="15.4416666666667" style="1" customWidth="1"/>
    <col min="3" max="3" width="10.7333333333333" style="1" customWidth="1"/>
    <col min="4" max="4" width="24.0166666666667" style="1" customWidth="1"/>
    <col min="5" max="5" width="14.5666666666667" style="1" customWidth="1"/>
    <col min="6" max="6" width="52.7916666666667" style="1" customWidth="1"/>
    <col min="7" max="7" width="9" style="1"/>
    <col min="8" max="8" width="9" style="8"/>
    <col min="9" max="12" width="9" style="1"/>
    <col min="13" max="13" width="14.5" style="1" customWidth="1"/>
    <col min="14" max="14" width="40.7333333333333" style="1" customWidth="1"/>
    <col min="15" max="15" width="54.7083333333333" style="1" customWidth="1"/>
    <col min="16" max="16" width="15.5416666666667" style="1" customWidth="1"/>
    <col min="17" max="17" width="10.125" style="1" customWidth="1"/>
    <col min="18" max="18" width="15.6416666666667" style="1" customWidth="1"/>
    <col min="19" max="16384" width="9" style="1"/>
  </cols>
  <sheetData>
    <row r="1" s="1" customFormat="1" spans="1:8">
      <c r="A1" s="1" t="s">
        <v>0</v>
      </c>
      <c r="H1" s="8"/>
    </row>
    <row r="2" ht="27" spans="1:18">
      <c r="A2" s="9" t="s">
        <v>104</v>
      </c>
      <c r="B2" s="9"/>
      <c r="C2" s="9"/>
      <c r="D2" s="9"/>
      <c r="E2" s="9"/>
      <c r="F2" s="9"/>
      <c r="G2" s="9"/>
      <c r="H2" s="10"/>
      <c r="I2" s="9"/>
      <c r="J2" s="9"/>
      <c r="K2" s="9"/>
      <c r="L2" s="9"/>
      <c r="M2" s="9"/>
      <c r="N2" s="9"/>
      <c r="O2" s="9"/>
      <c r="P2" s="9"/>
      <c r="Q2" s="9"/>
      <c r="R2" s="9"/>
    </row>
    <row r="3" spans="16:16">
      <c r="P3" s="1" t="s">
        <v>2</v>
      </c>
    </row>
    <row r="4" s="1" customFormat="1" ht="27" customHeight="1" spans="1:18">
      <c r="A4" s="11" t="s">
        <v>3</v>
      </c>
      <c r="B4" s="11" t="s">
        <v>4</v>
      </c>
      <c r="C4" s="11" t="s">
        <v>5</v>
      </c>
      <c r="D4" s="11" t="s">
        <v>6</v>
      </c>
      <c r="E4" s="11" t="s">
        <v>7</v>
      </c>
      <c r="F4" s="11" t="s">
        <v>8</v>
      </c>
      <c r="G4" s="11" t="s">
        <v>9</v>
      </c>
      <c r="H4" s="12" t="s">
        <v>10</v>
      </c>
      <c r="I4" s="40"/>
      <c r="J4" s="40"/>
      <c r="K4" s="40"/>
      <c r="L4" s="40"/>
      <c r="M4" s="11" t="s">
        <v>11</v>
      </c>
      <c r="N4" s="11" t="s">
        <v>12</v>
      </c>
      <c r="O4" s="11" t="s">
        <v>13</v>
      </c>
      <c r="P4" s="11" t="s">
        <v>14</v>
      </c>
      <c r="Q4" s="11" t="s">
        <v>15</v>
      </c>
      <c r="R4" s="11" t="s">
        <v>16</v>
      </c>
    </row>
    <row r="5" ht="36" customHeight="1" spans="1:18">
      <c r="A5" s="13"/>
      <c r="B5" s="13"/>
      <c r="C5" s="13"/>
      <c r="D5" s="13"/>
      <c r="E5" s="13"/>
      <c r="F5" s="13"/>
      <c r="G5" s="13"/>
      <c r="H5" s="12" t="s">
        <v>17</v>
      </c>
      <c r="I5" s="40" t="s">
        <v>18</v>
      </c>
      <c r="J5" s="40" t="s">
        <v>19</v>
      </c>
      <c r="K5" s="40" t="s">
        <v>20</v>
      </c>
      <c r="L5" s="40" t="s">
        <v>21</v>
      </c>
      <c r="M5" s="13"/>
      <c r="N5" s="13"/>
      <c r="O5" s="13"/>
      <c r="P5" s="13"/>
      <c r="Q5" s="13"/>
      <c r="R5" s="13"/>
    </row>
    <row r="6" s="2" customFormat="1" ht="27" customHeight="1" spans="1:18">
      <c r="A6" s="14" t="s">
        <v>105</v>
      </c>
      <c r="B6" s="14"/>
      <c r="C6" s="14"/>
      <c r="D6" s="14"/>
      <c r="E6" s="14"/>
      <c r="F6" s="14"/>
      <c r="G6" s="14">
        <f t="shared" ref="G6:L6" si="0">G7+G34+G35+G42+G43+G44+G45</f>
        <v>4926.34</v>
      </c>
      <c r="H6" s="15"/>
      <c r="I6" s="15">
        <f t="shared" si="0"/>
        <v>4035</v>
      </c>
      <c r="J6" s="15"/>
      <c r="K6" s="15"/>
      <c r="L6" s="14">
        <f t="shared" si="0"/>
        <v>891.34</v>
      </c>
      <c r="M6" s="14"/>
      <c r="N6" s="14">
        <f>3705*0.53</f>
        <v>1963.65</v>
      </c>
      <c r="O6" s="16"/>
      <c r="P6" s="14"/>
      <c r="Q6" s="14"/>
      <c r="R6" s="14"/>
    </row>
    <row r="7" s="2" customFormat="1" ht="20" customHeight="1" spans="1:18">
      <c r="A7" s="14" t="s">
        <v>23</v>
      </c>
      <c r="B7" s="14"/>
      <c r="C7" s="14"/>
      <c r="D7" s="14"/>
      <c r="E7" s="14"/>
      <c r="F7" s="14"/>
      <c r="G7" s="14">
        <f t="shared" ref="G7:G9" si="1">H7+I7+J7+K7+L7</f>
        <v>3144</v>
      </c>
      <c r="H7" s="15"/>
      <c r="I7" s="15">
        <f>SUM(I8:I33)</f>
        <v>2974</v>
      </c>
      <c r="J7" s="15"/>
      <c r="K7" s="15"/>
      <c r="L7" s="14">
        <f>SUM(L8:L33)</f>
        <v>170</v>
      </c>
      <c r="M7" s="14"/>
      <c r="N7" s="14"/>
      <c r="O7" s="14"/>
      <c r="P7" s="14"/>
      <c r="Q7" s="14"/>
      <c r="R7" s="14"/>
    </row>
    <row r="8" s="3" customFormat="1" ht="106" customHeight="1" spans="1:18">
      <c r="A8" s="16">
        <v>1</v>
      </c>
      <c r="B8" s="17" t="s">
        <v>106</v>
      </c>
      <c r="C8" s="18" t="s">
        <v>107</v>
      </c>
      <c r="D8" s="18" t="s">
        <v>108</v>
      </c>
      <c r="E8" s="18" t="s">
        <v>109</v>
      </c>
      <c r="F8" s="18" t="s">
        <v>110</v>
      </c>
      <c r="G8" s="16">
        <f t="shared" si="1"/>
        <v>110</v>
      </c>
      <c r="H8" s="19"/>
      <c r="I8" s="16">
        <v>110</v>
      </c>
      <c r="J8" s="16"/>
      <c r="K8" s="16"/>
      <c r="L8" s="16"/>
      <c r="M8" s="16" t="s">
        <v>111</v>
      </c>
      <c r="N8" s="18" t="s">
        <v>112</v>
      </c>
      <c r="O8" s="16"/>
      <c r="P8" s="41" t="s">
        <v>106</v>
      </c>
      <c r="Q8" s="16" t="s">
        <v>113</v>
      </c>
      <c r="R8" s="16"/>
    </row>
    <row r="9" s="3" customFormat="1" ht="59" customHeight="1" spans="1:18">
      <c r="A9" s="16">
        <v>2</v>
      </c>
      <c r="B9" s="17" t="s">
        <v>106</v>
      </c>
      <c r="C9" s="17" t="s">
        <v>114</v>
      </c>
      <c r="D9" s="17" t="s">
        <v>115</v>
      </c>
      <c r="E9" s="17" t="s">
        <v>36</v>
      </c>
      <c r="F9" s="17" t="s">
        <v>116</v>
      </c>
      <c r="G9" s="16">
        <f t="shared" si="1"/>
        <v>100</v>
      </c>
      <c r="H9" s="16"/>
      <c r="I9" s="16">
        <v>100</v>
      </c>
      <c r="J9" s="17"/>
      <c r="K9" s="17"/>
      <c r="L9" s="17"/>
      <c r="M9" s="16" t="s">
        <v>111</v>
      </c>
      <c r="N9" s="17" t="s">
        <v>117</v>
      </c>
      <c r="O9" s="16"/>
      <c r="P9" s="41" t="s">
        <v>106</v>
      </c>
      <c r="Q9" s="16" t="s">
        <v>113</v>
      </c>
      <c r="R9" s="16"/>
    </row>
    <row r="10" s="3" customFormat="1" ht="87" customHeight="1" spans="1:18">
      <c r="A10" s="16">
        <v>3</v>
      </c>
      <c r="B10" s="17" t="s">
        <v>106</v>
      </c>
      <c r="C10" s="16" t="s">
        <v>118</v>
      </c>
      <c r="D10" s="16" t="s">
        <v>119</v>
      </c>
      <c r="E10" s="20" t="s">
        <v>36</v>
      </c>
      <c r="F10" s="16" t="s">
        <v>120</v>
      </c>
      <c r="G10" s="16">
        <f t="shared" ref="G10:G21" si="2">H10+I10+J10+K10+L10</f>
        <v>100</v>
      </c>
      <c r="H10" s="19"/>
      <c r="I10" s="16">
        <v>100</v>
      </c>
      <c r="J10" s="16"/>
      <c r="K10" s="16"/>
      <c r="L10" s="16"/>
      <c r="M10" s="16" t="s">
        <v>111</v>
      </c>
      <c r="N10" s="16" t="s">
        <v>120</v>
      </c>
      <c r="O10" s="16"/>
      <c r="P10" s="41" t="s">
        <v>106</v>
      </c>
      <c r="Q10" s="16" t="s">
        <v>113</v>
      </c>
      <c r="R10" s="16"/>
    </row>
    <row r="11" s="3" customFormat="1" ht="128" customHeight="1" spans="1:18">
      <c r="A11" s="16">
        <v>4</v>
      </c>
      <c r="B11" s="17" t="s">
        <v>121</v>
      </c>
      <c r="C11" s="17" t="s">
        <v>122</v>
      </c>
      <c r="D11" s="18" t="s">
        <v>123</v>
      </c>
      <c r="E11" s="18" t="s">
        <v>52</v>
      </c>
      <c r="F11" s="18" t="s">
        <v>124</v>
      </c>
      <c r="G11" s="16">
        <f t="shared" si="2"/>
        <v>80</v>
      </c>
      <c r="H11" s="21"/>
      <c r="I11" s="16">
        <v>80</v>
      </c>
      <c r="J11" s="42"/>
      <c r="K11" s="42"/>
      <c r="L11" s="42"/>
      <c r="M11" s="16" t="s">
        <v>111</v>
      </c>
      <c r="N11" s="18" t="s">
        <v>125</v>
      </c>
      <c r="O11" s="30"/>
      <c r="P11" s="41" t="s">
        <v>121</v>
      </c>
      <c r="Q11" s="16" t="s">
        <v>126</v>
      </c>
      <c r="R11" s="16"/>
    </row>
    <row r="12" s="3" customFormat="1" ht="84" spans="1:18">
      <c r="A12" s="16">
        <v>5</v>
      </c>
      <c r="B12" s="17" t="s">
        <v>121</v>
      </c>
      <c r="C12" s="22" t="s">
        <v>127</v>
      </c>
      <c r="D12" s="23" t="s">
        <v>128</v>
      </c>
      <c r="E12" s="22" t="s">
        <v>36</v>
      </c>
      <c r="F12" s="24" t="s">
        <v>129</v>
      </c>
      <c r="G12" s="16">
        <f t="shared" si="2"/>
        <v>140</v>
      </c>
      <c r="H12" s="21"/>
      <c r="I12" s="16">
        <v>140</v>
      </c>
      <c r="J12" s="42"/>
      <c r="K12" s="42"/>
      <c r="L12" s="42"/>
      <c r="M12" s="16" t="s">
        <v>111</v>
      </c>
      <c r="N12" s="24" t="s">
        <v>130</v>
      </c>
      <c r="O12" s="42"/>
      <c r="P12" s="41" t="s">
        <v>121</v>
      </c>
      <c r="Q12" s="16" t="s">
        <v>126</v>
      </c>
      <c r="R12" s="16"/>
    </row>
    <row r="13" s="3" customFormat="1" ht="38" customHeight="1" spans="1:18">
      <c r="A13" s="16">
        <v>7</v>
      </c>
      <c r="B13" s="17" t="s">
        <v>131</v>
      </c>
      <c r="C13" s="18" t="s">
        <v>132</v>
      </c>
      <c r="D13" s="25" t="s">
        <v>133</v>
      </c>
      <c r="E13" s="20" t="s">
        <v>52</v>
      </c>
      <c r="F13" s="25" t="s">
        <v>134</v>
      </c>
      <c r="G13" s="16">
        <f t="shared" si="2"/>
        <v>80</v>
      </c>
      <c r="H13" s="19"/>
      <c r="I13" s="16">
        <v>50</v>
      </c>
      <c r="J13" s="16"/>
      <c r="K13" s="16"/>
      <c r="L13" s="16">
        <v>30</v>
      </c>
      <c r="M13" s="16" t="s">
        <v>111</v>
      </c>
      <c r="N13" s="25" t="s">
        <v>135</v>
      </c>
      <c r="O13" s="18"/>
      <c r="P13" s="41" t="s">
        <v>131</v>
      </c>
      <c r="Q13" s="16" t="s">
        <v>136</v>
      </c>
      <c r="R13" s="16"/>
    </row>
    <row r="14" s="3" customFormat="1" ht="84" spans="1:18">
      <c r="A14" s="16">
        <v>8</v>
      </c>
      <c r="B14" s="17" t="s">
        <v>131</v>
      </c>
      <c r="C14" s="18" t="s">
        <v>137</v>
      </c>
      <c r="D14" s="18" t="s">
        <v>138</v>
      </c>
      <c r="E14" s="22" t="s">
        <v>52</v>
      </c>
      <c r="F14" s="18" t="s">
        <v>139</v>
      </c>
      <c r="G14" s="16">
        <f t="shared" si="2"/>
        <v>160</v>
      </c>
      <c r="H14" s="19"/>
      <c r="I14" s="16">
        <v>160</v>
      </c>
      <c r="J14" s="16"/>
      <c r="K14" s="16"/>
      <c r="L14" s="16"/>
      <c r="M14" s="16" t="s">
        <v>111</v>
      </c>
      <c r="N14" s="18" t="s">
        <v>140</v>
      </c>
      <c r="O14" s="16"/>
      <c r="P14" s="41" t="s">
        <v>131</v>
      </c>
      <c r="Q14" s="16" t="s">
        <v>136</v>
      </c>
      <c r="R14" s="16"/>
    </row>
    <row r="15" s="3" customFormat="1" ht="118" customHeight="1" spans="1:18">
      <c r="A15" s="16">
        <v>9</v>
      </c>
      <c r="B15" s="17" t="s">
        <v>141</v>
      </c>
      <c r="C15" s="16" t="s">
        <v>142</v>
      </c>
      <c r="D15" s="16" t="s">
        <v>143</v>
      </c>
      <c r="E15" s="16" t="s">
        <v>144</v>
      </c>
      <c r="F15" s="16" t="s">
        <v>145</v>
      </c>
      <c r="G15" s="16">
        <f t="shared" si="2"/>
        <v>80</v>
      </c>
      <c r="H15" s="19"/>
      <c r="I15" s="16">
        <v>80</v>
      </c>
      <c r="J15" s="16"/>
      <c r="K15" s="16"/>
      <c r="L15" s="16"/>
      <c r="M15" s="16" t="s">
        <v>111</v>
      </c>
      <c r="N15" s="16" t="s">
        <v>146</v>
      </c>
      <c r="O15" s="16"/>
      <c r="P15" s="41" t="s">
        <v>141</v>
      </c>
      <c r="Q15" s="16" t="s">
        <v>147</v>
      </c>
      <c r="R15" s="16"/>
    </row>
    <row r="16" s="4" customFormat="1" ht="78" customHeight="1" spans="1:18">
      <c r="A16" s="20">
        <v>10</v>
      </c>
      <c r="B16" s="18" t="s">
        <v>148</v>
      </c>
      <c r="C16" s="18" t="s">
        <v>149</v>
      </c>
      <c r="D16" s="18" t="s">
        <v>150</v>
      </c>
      <c r="E16" s="20" t="s">
        <v>36</v>
      </c>
      <c r="F16" s="18" t="s">
        <v>151</v>
      </c>
      <c r="G16" s="20">
        <f t="shared" si="2"/>
        <v>260</v>
      </c>
      <c r="H16" s="19"/>
      <c r="I16" s="20">
        <v>260</v>
      </c>
      <c r="J16" s="20"/>
      <c r="K16" s="20"/>
      <c r="L16" s="20"/>
      <c r="M16" s="16" t="s">
        <v>111</v>
      </c>
      <c r="N16" s="18" t="s">
        <v>152</v>
      </c>
      <c r="O16" s="20"/>
      <c r="P16" s="41" t="s">
        <v>148</v>
      </c>
      <c r="Q16" s="20" t="s">
        <v>153</v>
      </c>
      <c r="R16" s="20"/>
    </row>
    <row r="17" s="5" customFormat="1" ht="73" customHeight="1" spans="1:18">
      <c r="A17" s="20">
        <v>11</v>
      </c>
      <c r="B17" s="26" t="s">
        <v>83</v>
      </c>
      <c r="C17" s="18" t="s">
        <v>154</v>
      </c>
      <c r="D17" s="27" t="s">
        <v>155</v>
      </c>
      <c r="E17" s="20" t="s">
        <v>52</v>
      </c>
      <c r="F17" s="28" t="s">
        <v>156</v>
      </c>
      <c r="G17" s="20">
        <f t="shared" si="2"/>
        <v>190</v>
      </c>
      <c r="H17" s="23"/>
      <c r="I17" s="43">
        <v>50</v>
      </c>
      <c r="J17" s="43"/>
      <c r="K17" s="43"/>
      <c r="L17" s="43">
        <v>140</v>
      </c>
      <c r="M17" s="16" t="s">
        <v>111</v>
      </c>
      <c r="N17" s="20" t="s">
        <v>157</v>
      </c>
      <c r="O17" s="44" t="s">
        <v>158</v>
      </c>
      <c r="P17" s="41" t="s">
        <v>83</v>
      </c>
      <c r="Q17" s="20" t="s">
        <v>90</v>
      </c>
      <c r="R17" s="20"/>
    </row>
    <row r="18" s="5" customFormat="1" ht="73" customHeight="1" spans="1:18">
      <c r="A18" s="20">
        <v>12</v>
      </c>
      <c r="B18" s="26" t="s">
        <v>83</v>
      </c>
      <c r="C18" s="18" t="s">
        <v>159</v>
      </c>
      <c r="D18" s="20" t="s">
        <v>160</v>
      </c>
      <c r="E18" s="20" t="s">
        <v>52</v>
      </c>
      <c r="F18" s="28" t="s">
        <v>161</v>
      </c>
      <c r="G18" s="20">
        <f t="shared" si="2"/>
        <v>78</v>
      </c>
      <c r="H18" s="23"/>
      <c r="I18" s="43">
        <v>78</v>
      </c>
      <c r="J18" s="43"/>
      <c r="K18" s="43"/>
      <c r="L18" s="43"/>
      <c r="M18" s="16" t="s">
        <v>111</v>
      </c>
      <c r="N18" s="20" t="s">
        <v>162</v>
      </c>
      <c r="O18" s="44" t="s">
        <v>163</v>
      </c>
      <c r="P18" s="41" t="s">
        <v>83</v>
      </c>
      <c r="Q18" s="20" t="s">
        <v>90</v>
      </c>
      <c r="R18" s="20"/>
    </row>
    <row r="19" s="5" customFormat="1" ht="68" customHeight="1" spans="1:18">
      <c r="A19" s="20">
        <v>12</v>
      </c>
      <c r="B19" s="26" t="s">
        <v>83</v>
      </c>
      <c r="C19" s="18" t="s">
        <v>164</v>
      </c>
      <c r="D19" s="18" t="s">
        <v>165</v>
      </c>
      <c r="E19" s="20" t="s">
        <v>52</v>
      </c>
      <c r="F19" s="23" t="s">
        <v>166</v>
      </c>
      <c r="G19" s="20">
        <f t="shared" si="2"/>
        <v>90</v>
      </c>
      <c r="H19" s="23"/>
      <c r="I19" s="43">
        <v>90</v>
      </c>
      <c r="J19" s="43"/>
      <c r="K19" s="43"/>
      <c r="L19" s="43"/>
      <c r="M19" s="16" t="s">
        <v>111</v>
      </c>
      <c r="N19" s="43" t="s">
        <v>167</v>
      </c>
      <c r="O19" s="44" t="s">
        <v>168</v>
      </c>
      <c r="P19" s="41" t="s">
        <v>83</v>
      </c>
      <c r="Q19" s="20" t="s">
        <v>90</v>
      </c>
      <c r="R19" s="20"/>
    </row>
    <row r="20" s="3" customFormat="1" ht="68" customHeight="1" spans="1:18">
      <c r="A20" s="16"/>
      <c r="B20" s="17" t="s">
        <v>49</v>
      </c>
      <c r="C20" s="18" t="s">
        <v>169</v>
      </c>
      <c r="D20" s="29" t="s">
        <v>170</v>
      </c>
      <c r="E20" s="20" t="s">
        <v>52</v>
      </c>
      <c r="F20" s="29" t="s">
        <v>171</v>
      </c>
      <c r="G20" s="16">
        <f t="shared" si="2"/>
        <v>50</v>
      </c>
      <c r="H20" s="19"/>
      <c r="I20" s="16">
        <v>50</v>
      </c>
      <c r="J20" s="16"/>
      <c r="K20" s="16"/>
      <c r="L20" s="16"/>
      <c r="M20" s="16" t="s">
        <v>111</v>
      </c>
      <c r="N20" s="45" t="s">
        <v>172</v>
      </c>
      <c r="O20" s="45" t="s">
        <v>173</v>
      </c>
      <c r="P20" s="41" t="s">
        <v>49</v>
      </c>
      <c r="Q20" s="16" t="s">
        <v>174</v>
      </c>
      <c r="R20" s="16"/>
    </row>
    <row r="21" s="3" customFormat="1" ht="68" customHeight="1" spans="1:18">
      <c r="A21" s="16">
        <v>13</v>
      </c>
      <c r="B21" s="17" t="s">
        <v>49</v>
      </c>
      <c r="C21" s="18" t="s">
        <v>50</v>
      </c>
      <c r="D21" s="18"/>
      <c r="E21" s="20" t="s">
        <v>36</v>
      </c>
      <c r="F21" s="18"/>
      <c r="G21" s="16">
        <f t="shared" si="2"/>
        <v>50</v>
      </c>
      <c r="H21" s="19"/>
      <c r="I21" s="16">
        <v>50</v>
      </c>
      <c r="J21" s="16"/>
      <c r="K21" s="16"/>
      <c r="L21" s="16"/>
      <c r="M21" s="16" t="s">
        <v>111</v>
      </c>
      <c r="N21" s="18"/>
      <c r="O21" s="16"/>
      <c r="P21" s="41" t="s">
        <v>49</v>
      </c>
      <c r="Q21" s="16" t="s">
        <v>174</v>
      </c>
      <c r="R21" s="16"/>
    </row>
    <row r="22" s="3" customFormat="1" ht="62" customHeight="1" spans="1:18">
      <c r="A22" s="16">
        <v>14</v>
      </c>
      <c r="B22" s="17" t="s">
        <v>49</v>
      </c>
      <c r="C22" s="18"/>
      <c r="D22" s="18"/>
      <c r="E22" s="20" t="s">
        <v>52</v>
      </c>
      <c r="F22" s="18"/>
      <c r="G22" s="16">
        <f t="shared" ref="G22:G33" si="3">H22+I22+J22+K22+L22</f>
        <v>200</v>
      </c>
      <c r="H22" s="19"/>
      <c r="I22" s="16">
        <v>200</v>
      </c>
      <c r="J22" s="16"/>
      <c r="K22" s="16"/>
      <c r="L22" s="16"/>
      <c r="M22" s="16" t="s">
        <v>111</v>
      </c>
      <c r="N22" s="18"/>
      <c r="O22" s="16"/>
      <c r="P22" s="41" t="s">
        <v>49</v>
      </c>
      <c r="Q22" s="16" t="s">
        <v>174</v>
      </c>
      <c r="R22" s="16"/>
    </row>
    <row r="23" s="3" customFormat="1" ht="58" customHeight="1" spans="1:18">
      <c r="A23" s="16">
        <v>15</v>
      </c>
      <c r="B23" s="17" t="s">
        <v>24</v>
      </c>
      <c r="C23" s="18" t="s">
        <v>175</v>
      </c>
      <c r="D23" s="18" t="s">
        <v>176</v>
      </c>
      <c r="E23" s="18" t="s">
        <v>52</v>
      </c>
      <c r="F23" s="18" t="s">
        <v>177</v>
      </c>
      <c r="G23" s="16">
        <f t="shared" si="3"/>
        <v>140</v>
      </c>
      <c r="H23" s="23"/>
      <c r="I23" s="43">
        <v>140</v>
      </c>
      <c r="J23" s="43"/>
      <c r="K23" s="43"/>
      <c r="L23" s="43"/>
      <c r="M23" s="16" t="s">
        <v>111</v>
      </c>
      <c r="N23" s="46" t="s">
        <v>178</v>
      </c>
      <c r="O23" s="43"/>
      <c r="P23" s="41" t="s">
        <v>24</v>
      </c>
      <c r="Q23" s="16" t="s">
        <v>32</v>
      </c>
      <c r="R23" s="16"/>
    </row>
    <row r="24" s="3" customFormat="1" ht="39" customHeight="1" spans="1:18">
      <c r="A24" s="16">
        <v>16</v>
      </c>
      <c r="B24" s="17" t="s">
        <v>24</v>
      </c>
      <c r="C24" s="18" t="s">
        <v>179</v>
      </c>
      <c r="D24" s="18" t="s">
        <v>180</v>
      </c>
      <c r="E24" s="20" t="s">
        <v>36</v>
      </c>
      <c r="F24" s="18" t="s">
        <v>181</v>
      </c>
      <c r="G24" s="16">
        <f t="shared" si="3"/>
        <v>130</v>
      </c>
      <c r="H24" s="23"/>
      <c r="I24" s="43">
        <v>130</v>
      </c>
      <c r="J24" s="43"/>
      <c r="K24" s="43"/>
      <c r="L24" s="43"/>
      <c r="M24" s="16" t="s">
        <v>111</v>
      </c>
      <c r="N24" s="18" t="s">
        <v>182</v>
      </c>
      <c r="O24" s="43"/>
      <c r="P24" s="41" t="s">
        <v>24</v>
      </c>
      <c r="Q24" s="16" t="s">
        <v>32</v>
      </c>
      <c r="R24" s="16"/>
    </row>
    <row r="25" s="3" customFormat="1" ht="72" spans="1:18">
      <c r="A25" s="16">
        <v>17</v>
      </c>
      <c r="B25" s="17" t="s">
        <v>24</v>
      </c>
      <c r="C25" s="18" t="s">
        <v>179</v>
      </c>
      <c r="D25" s="18" t="s">
        <v>183</v>
      </c>
      <c r="E25" s="20" t="s">
        <v>36</v>
      </c>
      <c r="F25" s="18" t="s">
        <v>184</v>
      </c>
      <c r="G25" s="16">
        <f t="shared" si="3"/>
        <v>100</v>
      </c>
      <c r="H25" s="23"/>
      <c r="I25" s="43">
        <v>100</v>
      </c>
      <c r="J25" s="43"/>
      <c r="K25" s="43"/>
      <c r="L25" s="43"/>
      <c r="M25" s="16" t="s">
        <v>111</v>
      </c>
      <c r="N25" s="18" t="s">
        <v>185</v>
      </c>
      <c r="O25" s="43"/>
      <c r="P25" s="41" t="s">
        <v>24</v>
      </c>
      <c r="Q25" s="16" t="s">
        <v>32</v>
      </c>
      <c r="R25" s="16"/>
    </row>
    <row r="26" s="3" customFormat="1" ht="50" customHeight="1" spans="1:18">
      <c r="A26" s="16">
        <v>18</v>
      </c>
      <c r="B26" s="26" t="s">
        <v>186</v>
      </c>
      <c r="C26" s="18" t="s">
        <v>187</v>
      </c>
      <c r="D26" s="18" t="s">
        <v>188</v>
      </c>
      <c r="E26" s="20" t="s">
        <v>36</v>
      </c>
      <c r="F26" s="18" t="s">
        <v>189</v>
      </c>
      <c r="G26" s="16">
        <v>120</v>
      </c>
      <c r="H26" s="19"/>
      <c r="I26" s="47">
        <v>120</v>
      </c>
      <c r="J26" s="47"/>
      <c r="K26" s="47"/>
      <c r="L26" s="47"/>
      <c r="M26" s="16" t="s">
        <v>111</v>
      </c>
      <c r="N26" s="18" t="s">
        <v>190</v>
      </c>
      <c r="O26" s="47" t="s">
        <v>191</v>
      </c>
      <c r="P26" s="41" t="s">
        <v>186</v>
      </c>
      <c r="Q26" s="16" t="s">
        <v>192</v>
      </c>
      <c r="R26" s="16"/>
    </row>
    <row r="27" s="3" customFormat="1" ht="84" customHeight="1" spans="1:18">
      <c r="A27" s="16">
        <v>19</v>
      </c>
      <c r="B27" s="26" t="s">
        <v>193</v>
      </c>
      <c r="C27" s="18" t="s">
        <v>194</v>
      </c>
      <c r="D27" s="18" t="s">
        <v>195</v>
      </c>
      <c r="E27" s="20" t="s">
        <v>36</v>
      </c>
      <c r="F27" s="18" t="s">
        <v>196</v>
      </c>
      <c r="G27" s="16">
        <f t="shared" si="3"/>
        <v>236</v>
      </c>
      <c r="H27" s="19"/>
      <c r="I27" s="16">
        <v>236</v>
      </c>
      <c r="J27" s="16"/>
      <c r="K27" s="16"/>
      <c r="L27" s="16"/>
      <c r="M27" s="16" t="s">
        <v>111</v>
      </c>
      <c r="N27" s="18" t="s">
        <v>197</v>
      </c>
      <c r="O27" s="16"/>
      <c r="P27" s="41" t="s">
        <v>193</v>
      </c>
      <c r="Q27" s="16" t="s">
        <v>198</v>
      </c>
      <c r="R27" s="16"/>
    </row>
    <row r="28" s="3" customFormat="1" ht="85" customHeight="1" spans="1:18">
      <c r="A28" s="16">
        <v>20</v>
      </c>
      <c r="B28" s="18" t="s">
        <v>199</v>
      </c>
      <c r="C28" s="18" t="s">
        <v>200</v>
      </c>
      <c r="D28" s="18" t="s">
        <v>201</v>
      </c>
      <c r="E28" s="20" t="s">
        <v>36</v>
      </c>
      <c r="F28" s="18" t="s">
        <v>202</v>
      </c>
      <c r="G28" s="16">
        <f t="shared" si="3"/>
        <v>180</v>
      </c>
      <c r="H28" s="19"/>
      <c r="I28" s="47">
        <v>180</v>
      </c>
      <c r="J28" s="47"/>
      <c r="K28" s="47"/>
      <c r="L28" s="47"/>
      <c r="M28" s="16" t="s">
        <v>111</v>
      </c>
      <c r="N28" s="18" t="s">
        <v>203</v>
      </c>
      <c r="O28" s="47"/>
      <c r="P28" s="18" t="s">
        <v>199</v>
      </c>
      <c r="Q28" s="16" t="s">
        <v>204</v>
      </c>
      <c r="R28" s="16"/>
    </row>
    <row r="29" s="3" customFormat="1" ht="36" spans="1:18">
      <c r="A29" s="16">
        <v>21</v>
      </c>
      <c r="B29" s="18" t="s">
        <v>33</v>
      </c>
      <c r="C29" s="30" t="s">
        <v>205</v>
      </c>
      <c r="D29" s="16" t="s">
        <v>206</v>
      </c>
      <c r="E29" s="18" t="s">
        <v>52</v>
      </c>
      <c r="F29" s="16" t="s">
        <v>207</v>
      </c>
      <c r="G29" s="16">
        <f t="shared" si="3"/>
        <v>60</v>
      </c>
      <c r="H29" s="19"/>
      <c r="I29" s="16">
        <v>60</v>
      </c>
      <c r="J29" s="47"/>
      <c r="K29" s="47"/>
      <c r="L29" s="47"/>
      <c r="M29" s="16" t="s">
        <v>111</v>
      </c>
      <c r="N29" s="18" t="s">
        <v>208</v>
      </c>
      <c r="O29" s="47"/>
      <c r="P29" s="18" t="s">
        <v>33</v>
      </c>
      <c r="Q29" s="16" t="s">
        <v>40</v>
      </c>
      <c r="R29" s="16"/>
    </row>
    <row r="30" s="3" customFormat="1" ht="35" customHeight="1" spans="1:18">
      <c r="A30" s="16">
        <v>22</v>
      </c>
      <c r="B30" s="18" t="s">
        <v>33</v>
      </c>
      <c r="C30" s="30" t="s">
        <v>209</v>
      </c>
      <c r="D30" s="16" t="s">
        <v>210</v>
      </c>
      <c r="E30" s="18" t="s">
        <v>52</v>
      </c>
      <c r="F30" s="16" t="s">
        <v>211</v>
      </c>
      <c r="G30" s="16">
        <f t="shared" si="3"/>
        <v>50</v>
      </c>
      <c r="H30" s="19"/>
      <c r="I30" s="16">
        <v>50</v>
      </c>
      <c r="J30" s="47"/>
      <c r="K30" s="47"/>
      <c r="L30" s="47"/>
      <c r="M30" s="16" t="s">
        <v>111</v>
      </c>
      <c r="N30" s="18" t="s">
        <v>212</v>
      </c>
      <c r="O30" s="47"/>
      <c r="P30" s="18" t="s">
        <v>33</v>
      </c>
      <c r="Q30" s="16" t="s">
        <v>40</v>
      </c>
      <c r="R30" s="16"/>
    </row>
    <row r="31" s="3" customFormat="1" ht="43" customHeight="1" spans="1:18">
      <c r="A31" s="16">
        <v>23</v>
      </c>
      <c r="B31" s="18" t="s">
        <v>33</v>
      </c>
      <c r="C31" s="30" t="s">
        <v>213</v>
      </c>
      <c r="D31" s="18" t="s">
        <v>214</v>
      </c>
      <c r="E31" s="18" t="s">
        <v>52</v>
      </c>
      <c r="F31" s="18" t="s">
        <v>215</v>
      </c>
      <c r="G31" s="16">
        <f t="shared" si="3"/>
        <v>80</v>
      </c>
      <c r="H31" s="19"/>
      <c r="I31" s="16">
        <v>80</v>
      </c>
      <c r="J31" s="47"/>
      <c r="K31" s="47"/>
      <c r="L31" s="47"/>
      <c r="M31" s="16" t="s">
        <v>111</v>
      </c>
      <c r="N31" s="18" t="s">
        <v>216</v>
      </c>
      <c r="O31" s="47"/>
      <c r="P31" s="18" t="s">
        <v>33</v>
      </c>
      <c r="Q31" s="16" t="s">
        <v>40</v>
      </c>
      <c r="R31" s="16"/>
    </row>
    <row r="32" s="3" customFormat="1" ht="101.25" spans="1:18">
      <c r="A32" s="16">
        <v>24</v>
      </c>
      <c r="B32" s="16" t="s">
        <v>193</v>
      </c>
      <c r="C32" s="18" t="s">
        <v>217</v>
      </c>
      <c r="D32" s="18" t="s">
        <v>218</v>
      </c>
      <c r="E32" s="16" t="s">
        <v>219</v>
      </c>
      <c r="F32" s="31" t="s">
        <v>220</v>
      </c>
      <c r="G32" s="16">
        <f t="shared" si="3"/>
        <v>70</v>
      </c>
      <c r="H32" s="16"/>
      <c r="I32" s="16">
        <v>70</v>
      </c>
      <c r="J32" s="16"/>
      <c r="K32" s="16"/>
      <c r="L32" s="16"/>
      <c r="M32" s="16" t="s">
        <v>111</v>
      </c>
      <c r="N32" s="18" t="s">
        <v>221</v>
      </c>
      <c r="O32" s="16"/>
      <c r="P32" s="16" t="s">
        <v>193</v>
      </c>
      <c r="Q32" s="16" t="s">
        <v>198</v>
      </c>
      <c r="R32" s="16"/>
    </row>
    <row r="33" s="3" customFormat="1" ht="67.5" spans="1:18">
      <c r="A33" s="16">
        <v>25</v>
      </c>
      <c r="B33" s="16" t="s">
        <v>33</v>
      </c>
      <c r="C33" s="32" t="s">
        <v>222</v>
      </c>
      <c r="D33" s="33" t="s">
        <v>223</v>
      </c>
      <c r="E33" s="16" t="s">
        <v>219</v>
      </c>
      <c r="F33" s="34" t="s">
        <v>224</v>
      </c>
      <c r="G33" s="16">
        <f t="shared" si="3"/>
        <v>210</v>
      </c>
      <c r="H33" s="16"/>
      <c r="I33" s="16">
        <v>210</v>
      </c>
      <c r="J33" s="16"/>
      <c r="K33" s="48"/>
      <c r="L33" s="48"/>
      <c r="M33" s="16" t="s">
        <v>111</v>
      </c>
      <c r="N33" s="49" t="s">
        <v>225</v>
      </c>
      <c r="O33" s="16"/>
      <c r="P33" s="16" t="s">
        <v>33</v>
      </c>
      <c r="Q33" s="16" t="s">
        <v>40</v>
      </c>
      <c r="R33" s="16"/>
    </row>
    <row r="34" s="6" customFormat="1" ht="25" customHeight="1" spans="1:18">
      <c r="A34" s="35" t="s">
        <v>59</v>
      </c>
      <c r="B34" s="35"/>
      <c r="C34" s="35"/>
      <c r="D34" s="35"/>
      <c r="E34" s="35"/>
      <c r="F34" s="18"/>
      <c r="G34" s="16"/>
      <c r="H34" s="36"/>
      <c r="I34" s="35"/>
      <c r="J34" s="35"/>
      <c r="K34" s="35"/>
      <c r="L34" s="35"/>
      <c r="M34" s="35"/>
      <c r="N34" s="35"/>
      <c r="O34" s="35"/>
      <c r="P34" s="35"/>
      <c r="Q34" s="35"/>
      <c r="R34" s="35"/>
    </row>
    <row r="35" s="6" customFormat="1" ht="30" customHeight="1" spans="1:18">
      <c r="A35" s="35" t="s">
        <v>226</v>
      </c>
      <c r="B35" s="35"/>
      <c r="C35" s="35"/>
      <c r="D35" s="35"/>
      <c r="E35" s="35"/>
      <c r="F35" s="35"/>
      <c r="G35" s="35">
        <f t="shared" ref="G35:L35" si="4">SUM(G36:G41)</f>
        <v>1671.34</v>
      </c>
      <c r="H35" s="36"/>
      <c r="I35" s="36">
        <f t="shared" si="4"/>
        <v>950</v>
      </c>
      <c r="J35" s="36"/>
      <c r="K35" s="36"/>
      <c r="L35" s="35">
        <f t="shared" si="4"/>
        <v>721.34</v>
      </c>
      <c r="M35" s="35"/>
      <c r="N35" s="50"/>
      <c r="O35" s="50"/>
      <c r="P35" s="35"/>
      <c r="Q35" s="35"/>
      <c r="R35" s="35"/>
    </row>
    <row r="36" s="3" customFormat="1" ht="120" customHeight="1" spans="1:18">
      <c r="A36" s="16">
        <v>1</v>
      </c>
      <c r="B36" s="18" t="s">
        <v>69</v>
      </c>
      <c r="C36" s="18" t="s">
        <v>61</v>
      </c>
      <c r="D36" s="18" t="s">
        <v>227</v>
      </c>
      <c r="E36" s="18" t="s">
        <v>228</v>
      </c>
      <c r="F36" s="18" t="s">
        <v>229</v>
      </c>
      <c r="G36" s="16">
        <f t="shared" ref="G36:G41" si="5">H36+I36+J36+K36+L36</f>
        <v>1117.34</v>
      </c>
      <c r="H36" s="18"/>
      <c r="I36" s="16">
        <v>435</v>
      </c>
      <c r="J36" s="16"/>
      <c r="K36" s="16"/>
      <c r="L36" s="16">
        <v>682.34</v>
      </c>
      <c r="M36" s="16" t="s">
        <v>111</v>
      </c>
      <c r="N36" s="18" t="s">
        <v>230</v>
      </c>
      <c r="O36" s="16" t="s">
        <v>103</v>
      </c>
      <c r="P36" s="18" t="s">
        <v>69</v>
      </c>
      <c r="Q36" s="16" t="s">
        <v>75</v>
      </c>
      <c r="R36" s="16"/>
    </row>
    <row r="37" s="7" customFormat="1" ht="67" customHeight="1" spans="1:18">
      <c r="A37" s="37">
        <v>2</v>
      </c>
      <c r="B37" s="18" t="s">
        <v>83</v>
      </c>
      <c r="C37" s="18" t="s">
        <v>84</v>
      </c>
      <c r="D37" s="18" t="s">
        <v>231</v>
      </c>
      <c r="E37" s="18" t="s">
        <v>86</v>
      </c>
      <c r="F37" s="18" t="s">
        <v>232</v>
      </c>
      <c r="G37" s="18">
        <f t="shared" si="5"/>
        <v>89</v>
      </c>
      <c r="H37" s="18"/>
      <c r="I37" s="18">
        <v>50</v>
      </c>
      <c r="J37" s="18"/>
      <c r="K37" s="18"/>
      <c r="L37" s="18">
        <v>39</v>
      </c>
      <c r="M37" s="16" t="s">
        <v>111</v>
      </c>
      <c r="N37" s="18" t="s">
        <v>233</v>
      </c>
      <c r="O37" s="18" t="s">
        <v>103</v>
      </c>
      <c r="P37" s="18" t="s">
        <v>83</v>
      </c>
      <c r="Q37" s="18" t="s">
        <v>90</v>
      </c>
      <c r="R37" s="37"/>
    </row>
    <row r="38" s="3" customFormat="1" ht="48" customHeight="1" spans="1:18">
      <c r="A38" s="16">
        <v>3</v>
      </c>
      <c r="B38" s="18" t="s">
        <v>186</v>
      </c>
      <c r="C38" s="18" t="s">
        <v>234</v>
      </c>
      <c r="D38" s="18" t="s">
        <v>235</v>
      </c>
      <c r="E38" s="18" t="s">
        <v>86</v>
      </c>
      <c r="F38" s="18" t="s">
        <v>236</v>
      </c>
      <c r="G38" s="18">
        <f t="shared" si="5"/>
        <v>120</v>
      </c>
      <c r="H38" s="18"/>
      <c r="I38" s="18">
        <v>120</v>
      </c>
      <c r="J38" s="18"/>
      <c r="K38" s="18"/>
      <c r="L38" s="18"/>
      <c r="M38" s="16" t="s">
        <v>111</v>
      </c>
      <c r="N38" s="18" t="s">
        <v>237</v>
      </c>
      <c r="O38" s="37" t="s">
        <v>103</v>
      </c>
      <c r="P38" s="25" t="s">
        <v>186</v>
      </c>
      <c r="Q38" s="51" t="s">
        <v>192</v>
      </c>
      <c r="R38" s="16"/>
    </row>
    <row r="39" s="3" customFormat="1" ht="69" customHeight="1" spans="1:18">
      <c r="A39" s="16">
        <v>4</v>
      </c>
      <c r="B39" s="18" t="s">
        <v>238</v>
      </c>
      <c r="C39" s="18" t="s">
        <v>239</v>
      </c>
      <c r="D39" s="18" t="s">
        <v>240</v>
      </c>
      <c r="E39" s="18" t="s">
        <v>228</v>
      </c>
      <c r="F39" s="18" t="s">
        <v>241</v>
      </c>
      <c r="G39" s="18">
        <f t="shared" si="5"/>
        <v>245</v>
      </c>
      <c r="H39" s="18"/>
      <c r="I39" s="18">
        <v>245</v>
      </c>
      <c r="J39" s="18"/>
      <c r="K39" s="18"/>
      <c r="L39" s="18"/>
      <c r="M39" s="16" t="s">
        <v>111</v>
      </c>
      <c r="N39" s="18" t="s">
        <v>242</v>
      </c>
      <c r="O39" s="37" t="s">
        <v>103</v>
      </c>
      <c r="P39" s="41" t="s">
        <v>238</v>
      </c>
      <c r="Q39" s="16" t="s">
        <v>243</v>
      </c>
      <c r="R39" s="16"/>
    </row>
    <row r="40" s="3" customFormat="1" ht="93" customHeight="1" spans="1:18">
      <c r="A40" s="16">
        <v>5</v>
      </c>
      <c r="B40" s="17" t="s">
        <v>141</v>
      </c>
      <c r="C40" s="18" t="s">
        <v>244</v>
      </c>
      <c r="D40" s="18" t="s">
        <v>245</v>
      </c>
      <c r="E40" s="18" t="s">
        <v>228</v>
      </c>
      <c r="F40" s="18" t="s">
        <v>246</v>
      </c>
      <c r="G40" s="16">
        <f t="shared" si="5"/>
        <v>50</v>
      </c>
      <c r="H40" s="19"/>
      <c r="I40" s="20">
        <v>50</v>
      </c>
      <c r="J40" s="20"/>
      <c r="K40" s="20"/>
      <c r="L40" s="20"/>
      <c r="M40" s="16" t="s">
        <v>111</v>
      </c>
      <c r="N40" s="18" t="s">
        <v>247</v>
      </c>
      <c r="O40" s="37" t="s">
        <v>103</v>
      </c>
      <c r="P40" s="17" t="s">
        <v>141</v>
      </c>
      <c r="Q40" s="41" t="s">
        <v>147</v>
      </c>
      <c r="R40" s="16"/>
    </row>
    <row r="41" s="3" customFormat="1" ht="63" customHeight="1" spans="1:18">
      <c r="A41" s="16">
        <v>6</v>
      </c>
      <c r="B41" s="17" t="s">
        <v>141</v>
      </c>
      <c r="C41" s="18" t="s">
        <v>248</v>
      </c>
      <c r="D41" s="18" t="s">
        <v>249</v>
      </c>
      <c r="E41" s="18" t="s">
        <v>228</v>
      </c>
      <c r="F41" s="18" t="s">
        <v>250</v>
      </c>
      <c r="G41" s="16">
        <f t="shared" si="5"/>
        <v>50</v>
      </c>
      <c r="H41" s="19"/>
      <c r="I41" s="20">
        <v>50</v>
      </c>
      <c r="J41" s="20"/>
      <c r="K41" s="20"/>
      <c r="L41" s="20"/>
      <c r="M41" s="16" t="s">
        <v>111</v>
      </c>
      <c r="N41" s="18" t="s">
        <v>247</v>
      </c>
      <c r="O41" s="37" t="s">
        <v>103</v>
      </c>
      <c r="P41" s="17" t="s">
        <v>141</v>
      </c>
      <c r="Q41" s="41" t="s">
        <v>147</v>
      </c>
      <c r="R41" s="16"/>
    </row>
    <row r="42" s="6" customFormat="1" ht="30" customHeight="1" spans="1:18">
      <c r="A42" s="35" t="s">
        <v>251</v>
      </c>
      <c r="B42" s="35"/>
      <c r="C42" s="35"/>
      <c r="D42" s="35"/>
      <c r="E42" s="35"/>
      <c r="F42" s="35"/>
      <c r="G42" s="16"/>
      <c r="H42" s="36"/>
      <c r="I42" s="35"/>
      <c r="J42" s="35"/>
      <c r="K42" s="35"/>
      <c r="L42" s="35"/>
      <c r="M42" s="35"/>
      <c r="N42" s="35"/>
      <c r="O42" s="35"/>
      <c r="P42" s="35"/>
      <c r="Q42" s="35"/>
      <c r="R42" s="35"/>
    </row>
    <row r="43" s="6" customFormat="1" ht="30" customHeight="1" spans="1:18">
      <c r="A43" s="35" t="s">
        <v>252</v>
      </c>
      <c r="B43" s="35"/>
      <c r="C43" s="35"/>
      <c r="D43" s="35"/>
      <c r="E43" s="35"/>
      <c r="F43" s="35"/>
      <c r="G43" s="16"/>
      <c r="H43" s="36"/>
      <c r="I43" s="35"/>
      <c r="J43" s="35"/>
      <c r="K43" s="35"/>
      <c r="L43" s="35"/>
      <c r="M43" s="35"/>
      <c r="N43" s="35"/>
      <c r="O43" s="35"/>
      <c r="P43" s="35"/>
      <c r="Q43" s="35"/>
      <c r="R43" s="35"/>
    </row>
    <row r="44" s="6" customFormat="1" ht="30" customHeight="1" spans="1:18">
      <c r="A44" s="35" t="s">
        <v>253</v>
      </c>
      <c r="B44" s="35"/>
      <c r="C44" s="35"/>
      <c r="D44" s="35"/>
      <c r="E44" s="35"/>
      <c r="F44" s="35"/>
      <c r="G44" s="16"/>
      <c r="H44" s="36"/>
      <c r="I44" s="35"/>
      <c r="J44" s="35"/>
      <c r="K44" s="35"/>
      <c r="L44" s="35"/>
      <c r="M44" s="35"/>
      <c r="N44" s="35"/>
      <c r="O44" s="35"/>
      <c r="P44" s="35"/>
      <c r="Q44" s="35"/>
      <c r="R44" s="35"/>
    </row>
    <row r="45" s="6" customFormat="1" ht="30" customHeight="1" spans="1:18">
      <c r="A45" s="35" t="s">
        <v>254</v>
      </c>
      <c r="B45" s="35"/>
      <c r="C45" s="35"/>
      <c r="D45" s="35"/>
      <c r="E45" s="35"/>
      <c r="F45" s="35"/>
      <c r="G45" s="35">
        <f>H45+I45+J45+K45+L45</f>
        <v>111</v>
      </c>
      <c r="H45" s="36"/>
      <c r="I45" s="36">
        <f>I46</f>
        <v>111</v>
      </c>
      <c r="J45" s="35"/>
      <c r="K45" s="35"/>
      <c r="L45" s="35"/>
      <c r="M45" s="35"/>
      <c r="N45" s="35"/>
      <c r="O45" s="35"/>
      <c r="P45" s="35"/>
      <c r="Q45" s="35"/>
      <c r="R45" s="35"/>
    </row>
    <row r="46" s="3" customFormat="1" ht="57" customHeight="1" spans="1:18">
      <c r="A46" s="16">
        <v>1</v>
      </c>
      <c r="B46" s="18" t="s">
        <v>69</v>
      </c>
      <c r="C46" s="16"/>
      <c r="D46" s="18" t="s">
        <v>255</v>
      </c>
      <c r="E46" s="38" t="s">
        <v>100</v>
      </c>
      <c r="F46" s="18" t="s">
        <v>256</v>
      </c>
      <c r="G46" s="16">
        <f>H46+I46+J46+K46+L46</f>
        <v>111</v>
      </c>
      <c r="H46" s="39"/>
      <c r="I46" s="16">
        <v>111</v>
      </c>
      <c r="J46" s="16"/>
      <c r="K46" s="16"/>
      <c r="L46" s="16"/>
      <c r="M46" s="16" t="s">
        <v>257</v>
      </c>
      <c r="N46" s="18" t="s">
        <v>102</v>
      </c>
      <c r="O46" s="16" t="s">
        <v>103</v>
      </c>
      <c r="P46" s="41" t="s">
        <v>69</v>
      </c>
      <c r="Q46" s="16" t="s">
        <v>75</v>
      </c>
      <c r="R46" s="16"/>
    </row>
  </sheetData>
  <sheetProtection autoFilter="0"/>
  <autoFilter xmlns:etc="http://www.wps.cn/officeDocument/2017/etCustomData" ref="A5:R46" etc:filterBottomFollowUsedRange="0">
    <extLst/>
  </autoFilter>
  <mergeCells count="25">
    <mergeCell ref="A1:B1"/>
    <mergeCell ref="A2:R2"/>
    <mergeCell ref="P3:Q3"/>
    <mergeCell ref="H4:L4"/>
    <mergeCell ref="A6:F6"/>
    <mergeCell ref="A7:C7"/>
    <mergeCell ref="A34:C34"/>
    <mergeCell ref="A35:C35"/>
    <mergeCell ref="A42:C42"/>
    <mergeCell ref="A43:C43"/>
    <mergeCell ref="A44:C44"/>
    <mergeCell ref="A45:C45"/>
    <mergeCell ref="A4:A5"/>
    <mergeCell ref="B4:B5"/>
    <mergeCell ref="C4:C5"/>
    <mergeCell ref="D4:D5"/>
    <mergeCell ref="E4:E5"/>
    <mergeCell ref="F4:F5"/>
    <mergeCell ref="G4:G5"/>
    <mergeCell ref="M4:M5"/>
    <mergeCell ref="N4:N5"/>
    <mergeCell ref="O4:O5"/>
    <mergeCell ref="P4:P5"/>
    <mergeCell ref="Q4:Q5"/>
    <mergeCell ref="R4:R5"/>
  </mergeCells>
  <pageMargins left="0.393055555555556" right="0.354166666666667" top="0.432638888888889" bottom="0.511805555555556" header="0.297916666666667" footer="0.297916666666667"/>
  <pageSetup paperSize="8" scale="67" fitToHeight="0" orientation="landscape" horizontalDpi="600"/>
  <headerFooter>
    <oddFooter>&amp;C总&amp;N页    第&amp;P页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项目计划表</vt:lpstr>
      <vt:lpstr>计划安排表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德</cp:lastModifiedBy>
  <dcterms:created xsi:type="dcterms:W3CDTF">2023-05-12T11:15:00Z</dcterms:created>
  <dcterms:modified xsi:type="dcterms:W3CDTF">2024-10-18T10:03:05Z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F90AAB5FE81943F4ACB5111DDE9089EE_13</vt:lpwstr>
  </property>
</Properties>
</file>