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62"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<sst xmlns="http://schemas.openxmlformats.org/spreadsheetml/2006/main" count="1651" uniqueCount="532">
  <si>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</si>
  <si>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</si>
  <si>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</si>
  <si>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</si>
  <si>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</si>
  <si>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</si>
  <si>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</si>
  <si>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</si>
  <si>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</si>
  <si>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</si>
  <si>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</si>
  <si>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</si>
  <si>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</si>
  <si>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</si>
  <si>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</si>
  <si>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</si>
  <si>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</si>
  <si>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</si>
  <si>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</si>
  <si>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</si>
  <si>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</si>
  <si>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</si>
  <si>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</si>
  <si>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</si>
  <si>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</si>
  <si>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</si>
  <si>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</si>
  <si>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</si>
  <si>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</si>
  <si>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</si>
  <si>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</si>
  <si>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</si>
  <si>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</si>
  <si>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</si>
  <si>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</si>
  <si>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</si>
  <si>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</si>
  <si>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</si>
  <si>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</si>
  <si>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</si>
  <si>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</si>
  <si>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</si>
  <si>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</si>
  <si>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</si>
  <si>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</si>
  <si>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</si>
  <si>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</si>
  <si>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</si>
  <si>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</si>
  <si>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</si>
  <si>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</si>
  <si>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</si>
  <si>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</si>
  <si>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</si>
  <si>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</si>
  <si>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</si>
  <si>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</si>
  <si>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</si>
  <si>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</si>
  <si>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</si>
  <si>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</si>
  <si>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</si>
  <si>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</si>
  <si>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</si>
  <si>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</si>
  <si>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</si>
  <si>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</si>
  <si>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</si>
  <si>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</si>
  <si>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</si>
  <si>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105053</t>
  </si>
  <si>
    <t>凤庆县雪山镇新民中心学校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</si>
  <si>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</si>
  <si>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</si>
  <si>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</si>
  <si>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</si>
  <si>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</si>
  <si>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</si>
  <si>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</si>
  <si>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</si>
  <si>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</si>
  <si>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</si>
  <si>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</si>
  <si>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</si>
  <si>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</si>
  <si>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</si>
  <si>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</si>
  <si>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</si>
  <si>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</si>
  <si>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</si>
  <si>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</si>
  <si>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</si>
  <si>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</si>
  <si>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</si>
  <si>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</si>
  <si>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</si>
  <si>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</si>
  <si>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</si>
  <si>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</si>
  <si>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</si>
  <si>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</si>
  <si>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</si>
  <si>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</si>
  <si>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</si>
  <si>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</si>
  <si>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</si>
  <si>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</si>
  <si>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</si>
  <si>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</si>
  <si>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</si>
  <si>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</si>
  <si>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</si>
  <si>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</si>
  <si>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</si>
  <si>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</si>
  <si>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</si>
  <si>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</si>
  <si>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</si>
  <si>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</si>
  <si>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</si>
  <si>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</si>
  <si>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</si>
  <si>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</si>
  <si>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</si>
  <si>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</si>
  <si>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</si>
  <si>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</si>
  <si>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</si>
  <si>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</si>
  <si>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</si>
  <si>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</si>
  <si>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</si>
  <si>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</si>
  <si>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</si>
  <si>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</si>
  <si>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</si>
  <si>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</si>
  <si>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</si>
  <si>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</si>
  <si>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</si>
  <si>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</si>
  <si>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</si>
  <si>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</si>
  <si>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</si>
  <si>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</si>
  <si>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</si>
  <si>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</si>
  <si>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</si>
  <si>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</si>
  <si>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</si>
  <si>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</si>
  <si>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</si>
  <si>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</si>
  <si>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</si>
  <si>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</si>
  <si>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</si>
  <si>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</si>
  <si>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</si>
  <si>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</si>
  <si>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</si>
  <si>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</si>
  <si>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</si>
  <si>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</si>
  <si>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</si>
  <si>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</si>
  <si>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</si>
  <si>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</si>
  <si>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</si>
  <si>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</si>
  <si>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</si>
  <si>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</si>
  <si>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</si>
  <si>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</si>
  <si>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</si>
  <si>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</si>
  <si>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</si>
  <si>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</si>
  <si>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</si>
  <si>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</si>
  <si>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</si>
  <si>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</si>
  <si>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</si>
  <si>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</si>
  <si>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</si>
  <si>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</si>
  <si>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</si>
  <si>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</si>
  <si>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</si>
  <si>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</si>
  <si>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</si>
  <si>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</si>
  <si>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</si>
  <si>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</si>
  <si>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</si>
  <si>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</si>
  <si>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</si>
  <si>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</si>
  <si>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</si>
  <si>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</si>
  <si>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</si>
  <si>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</si>
  <si>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</si>
  <si>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530921210000000006128</t>
  </si>
  <si>
    <t>事业人员支出工资</t>
  </si>
  <si>
    <t>30101</t>
  </si>
  <si>
    <t>基本工资</t>
  </si>
  <si>
    <t>30102</t>
  </si>
  <si>
    <t>津贴补贴</t>
  </si>
  <si>
    <t>530921231100001386736</t>
  </si>
  <si>
    <t>集中连片教师生活补助</t>
  </si>
  <si>
    <t>30107</t>
  </si>
  <si>
    <t>绩效工资</t>
  </si>
  <si>
    <t>530921231100001386746</t>
  </si>
  <si>
    <t>事业人员绩效工资（2017年提高标准部分）</t>
  </si>
  <si>
    <t>530921210000000006129</t>
  </si>
  <si>
    <t>社会保障缴费</t>
  </si>
  <si>
    <t>30108</t>
  </si>
  <si>
    <t>机关事业单位基本养老保险缴费</t>
  </si>
  <si>
    <t>2101101</t>
  </si>
  <si>
    <t>行政单位医疗</t>
  </si>
  <si>
    <t>30110</t>
  </si>
  <si>
    <t>职工基本医疗保险缴费</t>
  </si>
  <si>
    <t>30112</t>
  </si>
  <si>
    <t>其他社会保障缴费</t>
  </si>
  <si>
    <t>530921210000000006130</t>
  </si>
  <si>
    <t>30113</t>
  </si>
  <si>
    <t>530921231100001386781</t>
  </si>
  <si>
    <t>职工教育经费（事业）</t>
  </si>
  <si>
    <t>30216</t>
  </si>
  <si>
    <t>培训费</t>
  </si>
  <si>
    <t>530921210000000006133</t>
  </si>
  <si>
    <t>工会经费</t>
  </si>
  <si>
    <t>30228</t>
  </si>
  <si>
    <t>530921210000000006134</t>
  </si>
  <si>
    <t>福利费</t>
  </si>
  <si>
    <t>30229</t>
  </si>
  <si>
    <t>530921241100002356374</t>
  </si>
  <si>
    <t>离退休费</t>
  </si>
  <si>
    <t>30302</t>
  </si>
  <si>
    <t>退休费</t>
  </si>
  <si>
    <t>530921241100002356356</t>
  </si>
  <si>
    <t>机关事业单位职工及军人抚恤补助</t>
  </si>
  <si>
    <t>30305</t>
  </si>
  <si>
    <t>生活补助</t>
  </si>
  <si>
    <t>530921251100003884340</t>
  </si>
  <si>
    <t>事业人员调整工资支出资金</t>
  </si>
  <si>
    <t>530921251100003796664</t>
  </si>
  <si>
    <t>农村义务教育学生营养改善计划加工人员经费</t>
  </si>
  <si>
    <t>30199</t>
  </si>
  <si>
    <t>其他工资福利支出</t>
  </si>
  <si>
    <t>530921241100002357627</t>
  </si>
  <si>
    <t>义务教育课后服务收费(人员补助)资金</t>
  </si>
  <si>
    <t>530921241100002362143</t>
  </si>
  <si>
    <t>单位扣缴个税手续费收入资金</t>
  </si>
  <si>
    <t>30201</t>
  </si>
  <si>
    <t>办公费</t>
  </si>
  <si>
    <t>530921241100002362168</t>
  </si>
  <si>
    <t>单位资金账户利息收入资金</t>
  </si>
  <si>
    <t>预算05-1表</t>
  </si>
  <si>
    <t>项目分类</t>
  </si>
  <si>
    <t>项目单位</t>
  </si>
  <si>
    <t>经济科目编码</t>
  </si>
  <si>
    <t>经济科目名称</t>
  </si>
  <si>
    <t>本年拨款</t>
  </si>
  <si>
    <t>其中：本次下达</t>
  </si>
  <si>
    <t>城乡义务教育补助公用经费县级资金</t>
  </si>
  <si>
    <t>民生类</t>
  </si>
  <si>
    <t>530921241100002335518</t>
  </si>
  <si>
    <t>30206</t>
  </si>
  <si>
    <t>电费</t>
  </si>
  <si>
    <t>城乡义务教育阶段家庭经济困难学生生活补助县级资金</t>
  </si>
  <si>
    <t>530921241100002335541</t>
  </si>
  <si>
    <t>30308</t>
  </si>
  <si>
    <t>助学金</t>
  </si>
  <si>
    <t>公办幼儿园保育教育收费资金</t>
  </si>
  <si>
    <t>530921241100002355430</t>
  </si>
  <si>
    <t>公办幼儿园生均公用经费</t>
  </si>
  <si>
    <t>530921241100002355429</t>
  </si>
  <si>
    <t>30227</t>
  </si>
  <si>
    <t>委托业务费</t>
  </si>
  <si>
    <t>30299</t>
  </si>
  <si>
    <t>其他商品和服务支出</t>
  </si>
  <si>
    <t>学前教育家庭经济困难幼儿资助县级资金</t>
  </si>
  <si>
    <t>530921241100002355404</t>
  </si>
  <si>
    <t>学生伙食费收入资金</t>
  </si>
  <si>
    <t>530921251100003874249</t>
  </si>
  <si>
    <t>义务教育课后服务收费资金</t>
  </si>
  <si>
    <t>530921241100002357615</t>
  </si>
  <si>
    <t>30202</t>
  </si>
  <si>
    <t>印刷费</t>
  </si>
  <si>
    <t>预算05-2表</t>
  </si>
  <si>
    <t>单位名称、项目名称</t>
  </si>
  <si>
    <t>项目年度绩效目标</t>
  </si>
  <si>
    <t>一级指标</t>
  </si>
  <si>
    <t>二级指标</t>
  </si>
  <si>
    <t>三级指标</t>
  </si>
  <si>
    <t>指标性质</t>
  </si>
  <si>
    <t>指标值</t>
  </si>
  <si>
    <t>度量单位</t>
  </si>
  <si>
    <t>指标属性</t>
  </si>
  <si>
    <t>指标内容</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</si>
  <si>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</si>
  <si>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产出指标</t>
  </si>
  <si>
    <t>数量指标</t>
  </si>
  <si>
    <t>受益学生人数</t>
  </si>
  <si>
    <t>&gt;=</t>
  </si>
  <si>
    <t>761</t>
  </si>
  <si>
    <t>人</t>
  </si>
  <si>
    <t>定量指标</t>
  </si>
  <si>
    <t>反映受益人数</t>
  </si>
  <si>
    <t>受益学生、人数（次），食堂收支公开次数</t>
  </si>
  <si>
    <t>次</t>
  </si>
  <si>
    <t>反映受益学生、人数（次），食堂收支公开情况</t>
  </si>
  <si>
    <t>学生在校用餐期间食谱公示天数</t>
  </si>
  <si>
    <t>&lt;=</t>
  </si>
  <si>
    <t>200</t>
  </si>
  <si>
    <t>天</t>
  </si>
  <si>
    <t>反映学校食谱公示情况</t>
  </si>
  <si>
    <t>质量指标</t>
  </si>
  <si>
    <t>食品安全达标率</t>
  </si>
  <si>
    <t>=</t>
  </si>
  <si>
    <t>100</t>
  </si>
  <si>
    <t>%</t>
  </si>
  <si>
    <t>反映学生营养改善计划食品安全达标情况</t>
  </si>
  <si>
    <t>时效指标</t>
  </si>
  <si>
    <t>项目完成时限</t>
  </si>
  <si>
    <t>2025年12月31日</t>
  </si>
  <si>
    <t>之前</t>
  </si>
  <si>
    <t>反映项目实施时限</t>
  </si>
  <si>
    <t>预算完成率</t>
  </si>
  <si>
    <t>反映预算完成情况。</t>
  </si>
  <si>
    <t>成本指标</t>
  </si>
  <si>
    <t>经济成本指标</t>
  </si>
  <si>
    <t>13</t>
  </si>
  <si>
    <t>元/天</t>
  </si>
  <si>
    <t>反映收取伙食费成本。</t>
  </si>
  <si>
    <t>效益指标</t>
  </si>
  <si>
    <t>社会效益</t>
  </si>
  <si>
    <t>师生及家长对政策的知晓度</t>
  </si>
  <si>
    <t>反映学校政策宣传情况。</t>
  </si>
  <si>
    <t>学生营养状况明显改善，身体素质明显提升</t>
  </si>
  <si>
    <t>明显提升</t>
  </si>
  <si>
    <t>-</t>
  </si>
  <si>
    <t>定性指标</t>
  </si>
  <si>
    <t>反映营养改善计划实施后，农村学生营养状况和身体素质情况。</t>
  </si>
  <si>
    <t>满意度指标</t>
  </si>
  <si>
    <t>服务对象满意度</t>
  </si>
  <si>
    <t>师生满意度</t>
  </si>
  <si>
    <t>90</t>
  </si>
  <si>
    <t>反映师生满意度情况</t>
  </si>
  <si>
    <t>家长满意度</t>
  </si>
  <si>
    <t>反映家长满意度</t>
  </si>
  <si>
    <t>加强经费管理，提高资金使用效益，保障幼儿园正常运转，保障教师培训经费不低于10%，保障完成保育和教育活动和其他日常工作任务等方面支出，促进保教质量进一步提高。</t>
  </si>
  <si>
    <t>在园幼儿人数</t>
  </si>
  <si>
    <t>195</t>
  </si>
  <si>
    <t>反映办园规模。</t>
  </si>
  <si>
    <t>教师培训支出安排率</t>
  </si>
  <si>
    <t>10</t>
  </si>
  <si>
    <t>反映教师培训完成情况</t>
  </si>
  <si>
    <t>反映本年度预算完成情况</t>
  </si>
  <si>
    <t>经费支出合规性</t>
  </si>
  <si>
    <t>反映经费管理情况</t>
  </si>
  <si>
    <t>600</t>
  </si>
  <si>
    <t>元/生·年</t>
  </si>
  <si>
    <t>反映公办幼儿园生均公用经费拨款标准</t>
  </si>
  <si>
    <t>学前三年毛入园率</t>
  </si>
  <si>
    <t>95</t>
  </si>
  <si>
    <t>反映学前三年毛入园率完成情况</t>
  </si>
  <si>
    <t>幼儿园“小学化”现象消除率</t>
  </si>
  <si>
    <t>反映幼儿园是否存在“小学化”现象</t>
  </si>
  <si>
    <t>可持续影响</t>
  </si>
  <si>
    <t>确保保育和教育工作顺利开展</t>
  </si>
  <si>
    <t>优、良、中、差</t>
  </si>
  <si>
    <t>反映幼儿园保育和教育工作顺利开展情况</t>
  </si>
  <si>
    <t>教师满意度</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</si>
  <si>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</si>
  <si>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</si>
  <si>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602</t>
  </si>
  <si>
    <t>反映参与课后服务学生人数</t>
  </si>
  <si>
    <t>按规定符合免收费人数</t>
  </si>
  <si>
    <t>96</t>
  </si>
  <si>
    <t>反映按规定符合免费人数</t>
  </si>
  <si>
    <t>课后服务费收支每年公开次数</t>
  </si>
  <si>
    <t>反映课后服务费收支公开情况</t>
  </si>
  <si>
    <t>免收费对象认定精准率</t>
  </si>
  <si>
    <t>反映符合免费政策对象认定情况</t>
  </si>
  <si>
    <t>课后服务时间达标率</t>
  </si>
  <si>
    <t>反映课后服务时间情况</t>
  </si>
  <si>
    <t>课后服务资金收支合规性</t>
  </si>
  <si>
    <t>反映收取课后服务费费管理使用情况</t>
  </si>
  <si>
    <t>课后服务补助发放及时率</t>
  </si>
  <si>
    <t>反映课后服务补助发放情况</t>
  </si>
  <si>
    <t>农村640元</t>
  </si>
  <si>
    <t>反映课后服务收费成本</t>
  </si>
  <si>
    <t>师生及家长对课后服务收费政策的知晓度</t>
  </si>
  <si>
    <t>反映学校收费政策宣传情况</t>
  </si>
  <si>
    <t>解决家长“接送难”问题，减轻家长负担</t>
  </si>
  <si>
    <t>反映课后服务实施效果</t>
  </si>
  <si>
    <t>反映家长满意度情况</t>
  </si>
  <si>
    <t>严格落实《云南省学前教育家庭经济困难儿童资助实施意见》，对家庭经济困难儿童、孤儿和残疾儿童入园给予资助。通过资助156名在园儿童，使家庭经济困难儿童的生活困难在一定程度上得到缓解，基本解决家庭经济困难儿童入园难的问题。</t>
  </si>
  <si>
    <t>享受资助在园儿童数</t>
  </si>
  <si>
    <t>156</t>
  </si>
  <si>
    <t>人次</t>
  </si>
  <si>
    <t>反映幼儿园资助对象认定数</t>
  </si>
  <si>
    <t>困难儿童认定精准率</t>
  </si>
  <si>
    <t>反映幼儿与困难幼儿认定工作情况</t>
  </si>
  <si>
    <t>资助经费及时发放率</t>
  </si>
  <si>
    <t>反映资助资金及时发放情况</t>
  </si>
  <si>
    <t>评审认定结果公示时长</t>
  </si>
  <si>
    <t>工作日</t>
  </si>
  <si>
    <t>反映幼儿园困难儿童评审认定公示情况</t>
  </si>
  <si>
    <t>300</t>
  </si>
  <si>
    <t>元/学年</t>
  </si>
  <si>
    <t>反映家庭经济困难儿童资助标准</t>
  </si>
  <si>
    <t>教师及家长对资助补助政策的知晓度</t>
  </si>
  <si>
    <t>反映幼儿园资助政策宣传情况</t>
  </si>
  <si>
    <t>受助幼儿家长满意度</t>
  </si>
  <si>
    <t>反映受助幼儿家长满意度情况</t>
  </si>
  <si>
    <t>加强经费管理，提高资金使用效益，保障学校正常运转，保障教师培训经费不低于10%，保障完成教育教学活动和其他日常工作任务等方面支出。</t>
  </si>
  <si>
    <t>在校学生人数（不含国际学生）</t>
  </si>
  <si>
    <t>627</t>
  </si>
  <si>
    <t>反映学校办学规模</t>
  </si>
  <si>
    <t>寄宿学生人数</t>
  </si>
  <si>
    <t>490</t>
  </si>
  <si>
    <t>反映学校学生寄宿情况</t>
  </si>
  <si>
    <t>随班就读及送教上门人数</t>
  </si>
  <si>
    <t>反映学校随班就读及送教上门学生情况</t>
  </si>
  <si>
    <t>反映学校教师培训完成情况</t>
  </si>
  <si>
    <t>生均720元；寄宿生300元；特殊教育6000元</t>
  </si>
  <si>
    <t>反映生均公用经费补助标准</t>
  </si>
  <si>
    <t>义务教育阶段巩固率</t>
  </si>
  <si>
    <t>98</t>
  </si>
  <si>
    <t>反映当年学生巩固情况</t>
  </si>
  <si>
    <t>提高教育教学质量</t>
  </si>
  <si>
    <t>有效提升</t>
  </si>
  <si>
    <t>反映学校教育教学质量</t>
  </si>
  <si>
    <t>学校持续健康发展</t>
  </si>
  <si>
    <t>反映学校持续健康发展情况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</si>
  <si>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</si>
  <si>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</si>
  <si>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517</t>
  </si>
  <si>
    <t>反映学校困难学生认定数</t>
  </si>
  <si>
    <t>困难学生认定精准率</t>
  </si>
  <si>
    <t>反映学校困难学生认定情况</t>
  </si>
  <si>
    <t>反映补助资金及时发放情况</t>
  </si>
  <si>
    <t>反映学校困难学生评审认定公示情况</t>
  </si>
  <si>
    <t>困难寄宿1250元；困难非寄宿625元；少数民族追加250元</t>
  </si>
  <si>
    <t>反映寄宿困难学生、非寄宿困难学生、8个少数民族困难学生补助标准</t>
  </si>
  <si>
    <t>师生及家长对资助补助政策的知晓度</t>
  </si>
  <si>
    <t>反映学校政策宣传情况</t>
  </si>
  <si>
    <t>受助学生满意度</t>
  </si>
  <si>
    <t>反映受助学生满意度情况</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</si>
  <si>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</si>
  <si>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</si>
  <si>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159</t>
  </si>
  <si>
    <t>反映收费人数</t>
  </si>
  <si>
    <t>按规定符合免保育教育费人数</t>
  </si>
  <si>
    <t>0</t>
  </si>
  <si>
    <t>反映免收保育教育费人数</t>
  </si>
  <si>
    <t>保育教育费收支每年公开次数</t>
  </si>
  <si>
    <t>反映保育教育费收支公开情况</t>
  </si>
  <si>
    <t>免收保育教育费对象认定精准率</t>
  </si>
  <si>
    <t>保育教育费资金收支合规性</t>
  </si>
  <si>
    <t>反映收取的保育教育费管理使用情况</t>
  </si>
  <si>
    <t>收取保育教育费上缴国库及时率</t>
  </si>
  <si>
    <t>反映保育教育费上缴国库及时情况</t>
  </si>
  <si>
    <t>1000</t>
  </si>
  <si>
    <t>反映保育教育费收费成本</t>
  </si>
  <si>
    <t>教师及家长对收费政策的知晓度</t>
  </si>
  <si>
    <t>反映幼儿园收费政策宣传情况</t>
  </si>
  <si>
    <t>学前三年毛入学率</t>
  </si>
  <si>
    <t>反映教师满意度情况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</si>
  <si>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</si>
  <si>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</si>
  <si>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</si>
  <si>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</si>
  <si>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</si>
  <si>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</si>
  <si>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</si>
  <si>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</si>
  <si>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</si>
  <si>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</si>
  <si>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</si>
  <si>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</si>
  <si>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</si>
  <si>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</si>
  <si>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面粉及耐藏食材</t>
  </si>
  <si>
    <t>淀粉及淀粉制品</t>
  </si>
  <si>
    <t>批次</t>
  </si>
  <si>
    <t>食堂调味品等</t>
  </si>
  <si>
    <t>调味品</t>
  </si>
  <si>
    <t>批</t>
  </si>
  <si>
    <t>大米等食材</t>
  </si>
  <si>
    <t>谷物细粉</t>
  </si>
  <si>
    <t>千克</t>
  </si>
  <si>
    <t>鸡蛋等蛋类食材</t>
  </si>
  <si>
    <t>禽蛋</t>
  </si>
  <si>
    <t>枚</t>
  </si>
  <si>
    <t>鸡蛋等蛋类食材采购</t>
  </si>
  <si>
    <t>纯牛奶等乳类</t>
  </si>
  <si>
    <t>乳制品</t>
  </si>
  <si>
    <t>盒</t>
  </si>
  <si>
    <t>蔬菜等生鲜食材</t>
  </si>
  <si>
    <t>蔬菜</t>
  </si>
  <si>
    <t>肉类食材</t>
  </si>
  <si>
    <t>畜禽肉</t>
  </si>
  <si>
    <t>菜油等食材</t>
  </si>
  <si>
    <t>植物油及其制品</t>
  </si>
  <si>
    <t>桶</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</si>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</sst>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name val="宋体"/>
      <charset val="1"/>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12"/>
      <name val="宋体"/>
      <charset val="1"/>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7" fillId="0" borderId="0" xfId="0" applyFont="1" applyFill="1" applyAlignment="1" applyProtection="1">
      <alignment vertical="center"/>
    </xf>
    <xf numFmtId="0" fontId="9" fillId="0" borderId="0" xfId="57" applyFont="1" applyFill="1" applyBorder="1" applyAlignment="1" applyProtection="1"/>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49" fontId="9" fillId="0" borderId="0" xfId="57" applyNumberFormat="1" applyFont="1" applyFill="1" applyBorder="1" applyAlignment="1" applyProtection="1"/>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19" fillId="0" borderId="0" xfId="57" applyFont="1" applyFill="1" applyBorder="1" applyAlignment="1" applyProtection="1">
      <alignment horizontal="center" wrapText="1"/>
    </xf>
    <xf numFmtId="0" fontId="19" fillId="0" borderId="0" xfId="57" applyFont="1" applyFill="1" applyBorder="1" applyAlignment="1" applyProtection="1">
      <alignment wrapText="1"/>
    </xf>
    <xf numFmtId="0" fontId="19" fillId="0" borderId="0" xfId="57" applyFont="1" applyFill="1" applyBorder="1" applyAlignment="1" applyProtection="1"/>
    <xf numFmtId="0" fontId="2" fillId="0" borderId="0" xfId="0" applyFont="1" applyProtection="1">
      <alignment vertical="top"/>
    </xf>
    <xf numFmtId="0" fontId="20"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I22" sqref="I22"/>
    </sheetView>
  </sheetViews>
  <sheetFormatPr defaultColWidth="9.14285714285714" defaultRowHeight="14.25" outlineLevelCol="3"/>
  <cols>
    <col min="1" max="1" width="32.8571428571429" customWidth="1"/>
    <col min="2" max="2" width="21.4285714285714" customWidth="1"/>
    <col min="3" max="3" width="37" customWidth="1"/>
    <col min="4" max="4" width="18.4285714285714" customWidth="1"/>
  </cols>
  <sheetData>
    <row r="1" spans="4:4">
      <c r="D1" s="41" t="s">
        <v>0</v>
      </c>
    </row>
    <row r="2" ht="28.5" spans="1:4">
      <c r="A2" s="5" t="str">
        <f>"2025"&amp;"年部门财务收支预算总表"</f>
        <v>2025年部门财务收支预算总表</v>
      </c>
      <c r="B2" s="208"/>
      <c r="C2" s="208"/>
      <c r="D2" s="208"/>
    </row>
    <row r="3" spans="1:4">
      <c r="A3" s="43" t="str">
        <f>"单位名称："&amp;"凤庆县雪山镇新民中心学校"</f>
        <v>单位名称：凤庆县雪山镇新民中心学校</v>
      </c>
      <c r="B3" s="209"/>
      <c r="C3" s="209"/>
      <c r="D3" s="41" t="s">
        <v>1</v>
      </c>
    </row>
    <row r="4" spans="1:4">
      <c r="A4" s="12" t="s">
        <v>2</v>
      </c>
      <c r="B4" s="14"/>
      <c r="C4" s="12" t="s">
        <v>3</v>
      </c>
      <c r="D4" s="14"/>
    </row>
    <row r="5" spans="1:4">
      <c r="A5" s="31" t="s">
        <v>4</v>
      </c>
      <c r="B5" s="31" t="str">
        <f>"2025"&amp;"年预算数"</f>
        <v>2025年预算数</v>
      </c>
      <c r="C5" s="31" t="s">
        <v>5</v>
      </c>
      <c r="D5" s="31" t="str">
        <f>"2025"&amp;"年预算数"</f>
        <v>2025年预算数</v>
      </c>
    </row>
    <row r="6" spans="1:4">
      <c r="A6" s="33"/>
      <c r="B6" s="33"/>
      <c r="C6" s="33"/>
      <c r="D6" s="33"/>
    </row>
    <row r="7" ht="15" customHeight="1" spans="1:4">
      <c r="A7" s="133" t="s">
        <v>6</v>
      </c>
      <c r="B7" s="23">
        <v>7910414.06</v>
      </c>
      <c r="C7" s="133" t="s">
        <v>7</v>
      </c>
      <c r="D7" s="23"/>
    </row>
    <row r="8" ht="15" customHeight="1" spans="1:4">
      <c r="A8" s="133" t="s">
        <v>8</v>
      </c>
      <c r="B8" s="23"/>
      <c r="C8" s="133" t="s">
        <v>9</v>
      </c>
      <c r="D8" s="23"/>
    </row>
    <row r="9" ht="15" customHeight="1" spans="1:4">
      <c r="A9" s="133" t="s">
        <v>10</v>
      </c>
      <c r="B9" s="23"/>
      <c r="C9" s="133" t="s">
        <v>11</v>
      </c>
      <c r="D9" s="23"/>
    </row>
    <row r="10" ht="15" customHeight="1" spans="1:4">
      <c r="A10" s="133" t="s">
        <v>12</v>
      </c>
      <c r="B10" s="23"/>
      <c r="C10" s="133" t="s">
        <v>13</v>
      </c>
      <c r="D10" s="23"/>
    </row>
    <row r="11" ht="15" customHeight="1" spans="1:4">
      <c r="A11" s="210" t="s">
        <v>14</v>
      </c>
      <c r="B11" s="23">
        <v>1863361.8</v>
      </c>
      <c r="C11" s="167" t="s">
        <v>15</v>
      </c>
      <c r="D11" s="23">
        <v>7974491.75</v>
      </c>
    </row>
    <row r="12" ht="15" customHeight="1" spans="1:4">
      <c r="A12" s="170" t="s">
        <v>16</v>
      </c>
      <c r="B12" s="23"/>
      <c r="C12" s="169" t="s">
        <v>17</v>
      </c>
      <c r="D12" s="23"/>
    </row>
    <row r="13" ht="15" customHeight="1" spans="1:4">
      <c r="A13" s="170" t="s">
        <v>18</v>
      </c>
      <c r="B13" s="23"/>
      <c r="C13" s="169" t="s">
        <v>19</v>
      </c>
      <c r="D13" s="23"/>
    </row>
    <row r="14" ht="15" customHeight="1" spans="1:4">
      <c r="A14" s="170" t="s">
        <v>20</v>
      </c>
      <c r="B14" s="23"/>
      <c r="C14" s="169" t="s">
        <v>21</v>
      </c>
      <c r="D14" s="23">
        <v>907504.08</v>
      </c>
    </row>
    <row r="15" ht="15" customHeight="1" spans="1:4">
      <c r="A15" s="170" t="s">
        <v>22</v>
      </c>
      <c r="B15" s="23"/>
      <c r="C15" s="169" t="s">
        <v>23</v>
      </c>
      <c r="D15" s="23">
        <v>320096.03</v>
      </c>
    </row>
    <row r="16" ht="15" customHeight="1" spans="1:4">
      <c r="A16" s="170" t="s">
        <v>24</v>
      </c>
      <c r="B16" s="23">
        <v>1863361.8</v>
      </c>
      <c r="C16" s="170" t="s">
        <v>25</v>
      </c>
      <c r="D16" s="23"/>
    </row>
    <row r="17" ht="15" customHeight="1" spans="1:4">
      <c r="A17" s="170" t="s">
        <v>26</v>
      </c>
      <c r="B17" s="23"/>
      <c r="C17" s="170" t="s">
        <v>27</v>
      </c>
      <c r="D17" s="23"/>
    </row>
    <row r="18" ht="15" customHeight="1" spans="1:4">
      <c r="A18" s="171" t="s">
        <v>26</v>
      </c>
      <c r="B18" s="23"/>
      <c r="C18" s="169" t="s">
        <v>28</v>
      </c>
      <c r="D18" s="23"/>
    </row>
    <row r="19" ht="15" customHeight="1" spans="1:4">
      <c r="A19" s="171" t="s">
        <v>26</v>
      </c>
      <c r="B19" s="23"/>
      <c r="C19" s="169" t="s">
        <v>29</v>
      </c>
      <c r="D19" s="23"/>
    </row>
    <row r="20" ht="15" customHeight="1" spans="1:4">
      <c r="A20" s="171" t="s">
        <v>26</v>
      </c>
      <c r="B20" s="23"/>
      <c r="C20" s="169" t="s">
        <v>30</v>
      </c>
      <c r="D20" s="23"/>
    </row>
    <row r="21" ht="15" customHeight="1" spans="1:4">
      <c r="A21" s="171" t="s">
        <v>26</v>
      </c>
      <c r="B21" s="23"/>
      <c r="C21" s="169" t="s">
        <v>31</v>
      </c>
      <c r="D21" s="23"/>
    </row>
    <row r="22" ht="15" customHeight="1" spans="1:4">
      <c r="A22" s="171" t="s">
        <v>26</v>
      </c>
      <c r="B22" s="23"/>
      <c r="C22" s="169" t="s">
        <v>32</v>
      </c>
      <c r="D22" s="23"/>
    </row>
    <row r="23" ht="15" customHeight="1" spans="1:4">
      <c r="A23" s="171" t="s">
        <v>26</v>
      </c>
      <c r="B23" s="23"/>
      <c r="C23" s="169" t="s">
        <v>33</v>
      </c>
      <c r="D23" s="23"/>
    </row>
    <row r="24" ht="15" customHeight="1" spans="1:4">
      <c r="A24" s="171" t="s">
        <v>26</v>
      </c>
      <c r="B24" s="23"/>
      <c r="C24" s="169" t="s">
        <v>34</v>
      </c>
      <c r="D24" s="23"/>
    </row>
    <row r="25" ht="15" customHeight="1" spans="1:4">
      <c r="A25" s="171" t="s">
        <v>26</v>
      </c>
      <c r="B25" s="23"/>
      <c r="C25" s="169" t="s">
        <v>35</v>
      </c>
      <c r="D25" s="23">
        <v>571684</v>
      </c>
    </row>
    <row r="26" ht="15" customHeight="1" spans="1:4">
      <c r="A26" s="171" t="s">
        <v>26</v>
      </c>
      <c r="B26" s="23"/>
      <c r="C26" s="169" t="s">
        <v>36</v>
      </c>
      <c r="D26" s="23"/>
    </row>
    <row r="27" ht="15" customHeight="1" spans="1:4">
      <c r="A27" s="171" t="s">
        <v>26</v>
      </c>
      <c r="B27" s="23"/>
      <c r="C27" s="169" t="s">
        <v>37</v>
      </c>
      <c r="D27" s="23"/>
    </row>
    <row r="28" ht="15" customHeight="1" spans="1:4">
      <c r="A28" s="171" t="s">
        <v>26</v>
      </c>
      <c r="B28" s="23"/>
      <c r="C28" s="169" t="s">
        <v>38</v>
      </c>
      <c r="D28" s="23"/>
    </row>
    <row r="29" ht="15" customHeight="1" spans="1:4">
      <c r="A29" s="171" t="s">
        <v>26</v>
      </c>
      <c r="B29" s="23"/>
      <c r="C29" s="169" t="s">
        <v>39</v>
      </c>
      <c r="D29" s="23"/>
    </row>
    <row r="30" ht="15" customHeight="1" spans="1:4">
      <c r="A30" s="172" t="s">
        <v>26</v>
      </c>
      <c r="B30" s="23"/>
      <c r="C30" s="170" t="s">
        <v>40</v>
      </c>
      <c r="D30" s="23"/>
    </row>
    <row r="31" ht="15" customHeight="1" spans="1:4">
      <c r="A31" s="172" t="s">
        <v>26</v>
      </c>
      <c r="B31" s="23"/>
      <c r="C31" s="170" t="s">
        <v>41</v>
      </c>
      <c r="D31" s="23"/>
    </row>
    <row r="32" ht="15" customHeight="1" spans="1:4">
      <c r="A32" s="172" t="s">
        <v>26</v>
      </c>
      <c r="B32" s="23"/>
      <c r="C32" s="170" t="s">
        <v>42</v>
      </c>
      <c r="D32" s="23"/>
    </row>
    <row r="33" ht="15" customHeight="1" spans="1:4">
      <c r="A33" s="211"/>
      <c r="B33" s="173"/>
      <c r="C33" s="170" t="s">
        <v>43</v>
      </c>
      <c r="D33" s="23"/>
    </row>
    <row r="34" ht="15" customHeight="1" spans="1:4">
      <c r="A34" s="211" t="s">
        <v>44</v>
      </c>
      <c r="B34" s="173">
        <f>SUM(B7:B11)</f>
        <v>9773775.86</v>
      </c>
      <c r="C34" s="212" t="s">
        <v>45</v>
      </c>
      <c r="D34" s="173">
        <v>9773775.86</v>
      </c>
    </row>
    <row r="35" ht="15" customHeight="1" spans="1:4">
      <c r="A35" s="213" t="s">
        <v>46</v>
      </c>
      <c r="B35" s="23"/>
      <c r="C35" s="133" t="s">
        <v>47</v>
      </c>
      <c r="D35" s="23">
        <v>0</v>
      </c>
    </row>
    <row r="36" ht="15" customHeight="1" spans="1:4">
      <c r="A36" s="213" t="s">
        <v>48</v>
      </c>
      <c r="B36" s="23"/>
      <c r="C36" s="133" t="s">
        <v>48</v>
      </c>
      <c r="D36" s="23"/>
    </row>
    <row r="37" ht="15" customHeight="1" spans="1:4">
      <c r="A37" s="213" t="s">
        <v>49</v>
      </c>
      <c r="B37" s="23">
        <f>B35-B36</f>
        <v>0</v>
      </c>
      <c r="C37" s="133" t="s">
        <v>50</v>
      </c>
      <c r="D37" s="23">
        <v>0</v>
      </c>
    </row>
    <row r="38" ht="15" customHeight="1" spans="1:4">
      <c r="A38" s="214" t="s">
        <v>51</v>
      </c>
      <c r="B38" s="173">
        <f t="shared" ref="B38:D38" si="0">B34+B35</f>
        <v>9773775.86</v>
      </c>
      <c r="C38" s="212" t="s">
        <v>52</v>
      </c>
      <c r="D38" s="173">
        <f t="shared" si="0"/>
        <v>9773775.86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F3" sqref="F3"/>
    </sheetView>
  </sheetViews>
  <sheetFormatPr defaultColWidth="9.14285714285714" defaultRowHeight="14.25" customHeight="1" outlineLevelCol="5"/>
  <cols>
    <col min="1" max="1" width="32.1428571428571" customWidth="1"/>
    <col min="2" max="2" width="9.28571428571429" customWidth="1"/>
    <col min="3" max="3" width="12.7142857142857" customWidth="1"/>
    <col min="4" max="6" width="18.8571428571429" customWidth="1"/>
  </cols>
  <sheetData>
    <row r="1" ht="15" customHeight="1" spans="1:6">
      <c r="A1" s="101">
        <v>1</v>
      </c>
      <c r="B1" s="102">
        <v>0</v>
      </c>
      <c r="C1" s="101">
        <v>1</v>
      </c>
      <c r="D1" s="103"/>
      <c r="E1" s="103"/>
      <c r="F1" s="41" t="s">
        <v>472</v>
      </c>
    </row>
    <row r="2" ht="32.25" customHeight="1" spans="1:6">
      <c r="A2" s="104" t="str">
        <f>"2025"&amp;"年部门政府性基金预算支出预算表"</f>
        <v>2025年部门政府性基金预算支出预算表</v>
      </c>
      <c r="B2" s="105" t="s">
        <v>473</v>
      </c>
      <c r="C2" s="106"/>
      <c r="D2" s="107"/>
      <c r="E2" s="107"/>
      <c r="F2" s="107"/>
    </row>
    <row r="3" ht="18.75" customHeight="1" spans="1:6">
      <c r="A3" s="7" t="str">
        <f>"单位名称："&amp;"凤庆县雪山镇新民中心学校"</f>
        <v>单位名称：凤庆县雪山镇新民中心学校</v>
      </c>
      <c r="B3" s="7" t="s">
        <v>474</v>
      </c>
      <c r="C3" s="101"/>
      <c r="D3" s="103"/>
      <c r="E3" s="103"/>
      <c r="F3" s="41" t="s">
        <v>1</v>
      </c>
    </row>
    <row r="4" ht="18.75" customHeight="1" spans="1:6">
      <c r="A4" s="108" t="s">
        <v>185</v>
      </c>
      <c r="B4" s="109" t="s">
        <v>73</v>
      </c>
      <c r="C4" s="110" t="s">
        <v>74</v>
      </c>
      <c r="D4" s="13" t="s">
        <v>475</v>
      </c>
      <c r="E4" s="13"/>
      <c r="F4" s="14"/>
    </row>
    <row r="5" ht="18.75" customHeight="1" spans="1:6">
      <c r="A5" s="111"/>
      <c r="B5" s="112"/>
      <c r="C5" s="97"/>
      <c r="D5" s="96" t="s">
        <v>56</v>
      </c>
      <c r="E5" s="96" t="s">
        <v>75</v>
      </c>
      <c r="F5" s="96" t="s">
        <v>76</v>
      </c>
    </row>
    <row r="6" ht="18.75" customHeight="1" spans="1:6">
      <c r="A6" s="111">
        <v>1</v>
      </c>
      <c r="B6" s="113" t="s">
        <v>165</v>
      </c>
      <c r="C6" s="97">
        <v>3</v>
      </c>
      <c r="D6" s="96">
        <v>4</v>
      </c>
      <c r="E6" s="96">
        <v>5</v>
      </c>
      <c r="F6" s="96">
        <v>6</v>
      </c>
    </row>
    <row r="7" ht="18.75" customHeight="1" spans="1:6">
      <c r="A7" s="114"/>
      <c r="B7" s="84"/>
      <c r="C7" s="84"/>
      <c r="D7" s="23"/>
      <c r="E7" s="23"/>
      <c r="F7" s="23"/>
    </row>
    <row r="8" ht="18.75" customHeight="1" spans="1:6">
      <c r="A8" s="114"/>
      <c r="B8" s="84"/>
      <c r="C8" s="84"/>
      <c r="D8" s="23"/>
      <c r="E8" s="23"/>
      <c r="F8" s="23"/>
    </row>
    <row r="9" ht="18.75" customHeight="1" spans="1:6">
      <c r="A9" s="115" t="s">
        <v>122</v>
      </c>
      <c r="B9" s="116" t="s">
        <v>122</v>
      </c>
      <c r="C9" s="117" t="s">
        <v>122</v>
      </c>
      <c r="D9" s="23"/>
      <c r="E9" s="23"/>
      <c r="F9" s="23"/>
    </row>
    <row r="10" s="39" customFormat="1" customHeight="1" spans="1:2">
      <c r="A10" s="38" t="s">
        <v>183</v>
      </c>
      <c r="B10" s="118"/>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5"/>
  <sheetViews>
    <sheetView showZeros="0" workbookViewId="0">
      <selection activeCell="G36" sqref="G36"/>
    </sheetView>
  </sheetViews>
  <sheetFormatPr defaultColWidth="9.14285714285714" defaultRowHeight="14" customHeight="1"/>
  <cols>
    <col min="1" max="1" width="21.2857142857143" customWidth="1"/>
    <col min="2" max="2" width="16.1428571428571" customWidth="1"/>
    <col min="3" max="3" width="12.7142857142857" customWidth="1"/>
    <col min="4" max="4" width="5" customWidth="1"/>
    <col min="5" max="5" width="7.57142857142857" customWidth="1"/>
    <col min="6" max="6" width="15.1428571428571" customWidth="1"/>
    <col min="7" max="7" width="12.1428571428571" customWidth="1"/>
    <col min="8" max="8" width="13.5714285714286" customWidth="1"/>
    <col min="9" max="9" width="7.14285714285714" customWidth="1"/>
    <col min="10" max="10" width="17.8571428571429" customWidth="1"/>
    <col min="11" max="11" width="20" customWidth="1"/>
    <col min="12" max="12" width="12.1428571428571" customWidth="1"/>
    <col min="13" max="14" width="9.28571428571429" customWidth="1"/>
    <col min="15" max="15" width="13.5714285714286" customWidth="1"/>
    <col min="16" max="16" width="17.8571428571429" customWidth="1"/>
    <col min="17" max="17" width="12.1428571428571" customWidth="1"/>
  </cols>
  <sheetData>
    <row r="1" customHeight="1" spans="1:17">
      <c r="A1" s="30"/>
      <c r="B1" s="30"/>
      <c r="C1" s="30"/>
      <c r="D1" s="30"/>
      <c r="E1" s="30"/>
      <c r="F1" s="30"/>
      <c r="G1" s="30"/>
      <c r="H1" s="30"/>
      <c r="I1" s="30"/>
      <c r="J1" s="30"/>
      <c r="O1" s="40"/>
      <c r="P1" s="40"/>
      <c r="Q1" s="41" t="s">
        <v>476</v>
      </c>
    </row>
    <row r="2" ht="28.5" spans="1:17">
      <c r="A2" s="60" t="str">
        <f>"2025"&amp;"年部门政府采购预算表"</f>
        <v>2025年部门政府采购预算表</v>
      </c>
      <c r="B2" s="6"/>
      <c r="C2" s="6"/>
      <c r="D2" s="6"/>
      <c r="E2" s="6"/>
      <c r="F2" s="6"/>
      <c r="G2" s="6"/>
      <c r="H2" s="6"/>
      <c r="I2" s="6"/>
      <c r="J2" s="6"/>
      <c r="K2" s="53"/>
      <c r="L2" s="6"/>
      <c r="M2" s="6"/>
      <c r="N2" s="6"/>
      <c r="O2" s="53"/>
      <c r="P2" s="53"/>
      <c r="Q2" s="6"/>
    </row>
    <row r="3" customHeight="1" spans="1:17">
      <c r="A3" s="43" t="str">
        <f>"单位名称："&amp;"凤庆县雪山镇新民中心学校"</f>
        <v>单位名称：凤庆县雪山镇新民中心学校</v>
      </c>
      <c r="B3" s="95"/>
      <c r="C3" s="95"/>
      <c r="D3" s="95"/>
      <c r="E3" s="95"/>
      <c r="F3" s="95"/>
      <c r="G3" s="95"/>
      <c r="H3" s="95"/>
      <c r="I3" s="95"/>
      <c r="J3" s="95"/>
      <c r="O3" s="65"/>
      <c r="P3" s="65"/>
      <c r="Q3" s="41" t="s">
        <v>171</v>
      </c>
    </row>
    <row r="4" customHeight="1" spans="1:17">
      <c r="A4" s="11" t="s">
        <v>477</v>
      </c>
      <c r="B4" s="74" t="s">
        <v>478</v>
      </c>
      <c r="C4" s="74" t="s">
        <v>479</v>
      </c>
      <c r="D4" s="74" t="s">
        <v>480</v>
      </c>
      <c r="E4" s="74" t="s">
        <v>481</v>
      </c>
      <c r="F4" s="74" t="s">
        <v>482</v>
      </c>
      <c r="G4" s="46" t="s">
        <v>192</v>
      </c>
      <c r="H4" s="46"/>
      <c r="I4" s="46"/>
      <c r="J4" s="46"/>
      <c r="K4" s="76"/>
      <c r="L4" s="46"/>
      <c r="M4" s="46"/>
      <c r="N4" s="46"/>
      <c r="O4" s="66"/>
      <c r="P4" s="76"/>
      <c r="Q4" s="47"/>
    </row>
    <row r="5" customHeight="1" spans="1:17">
      <c r="A5" s="16"/>
      <c r="B5" s="77"/>
      <c r="C5" s="77"/>
      <c r="D5" s="77"/>
      <c r="E5" s="77"/>
      <c r="F5" s="77"/>
      <c r="G5" s="77" t="s">
        <v>56</v>
      </c>
      <c r="H5" s="77" t="s">
        <v>59</v>
      </c>
      <c r="I5" s="77" t="s">
        <v>483</v>
      </c>
      <c r="J5" s="77" t="s">
        <v>484</v>
      </c>
      <c r="K5" s="78" t="s">
        <v>485</v>
      </c>
      <c r="L5" s="91" t="s">
        <v>78</v>
      </c>
      <c r="M5" s="91"/>
      <c r="N5" s="91"/>
      <c r="O5" s="92"/>
      <c r="P5" s="93"/>
      <c r="Q5" s="79"/>
    </row>
    <row r="6" customHeight="1" spans="1:17">
      <c r="A6" s="18"/>
      <c r="B6" s="79"/>
      <c r="C6" s="79"/>
      <c r="D6" s="79"/>
      <c r="E6" s="79"/>
      <c r="F6" s="79"/>
      <c r="G6" s="79"/>
      <c r="H6" s="79" t="s">
        <v>58</v>
      </c>
      <c r="I6" s="79"/>
      <c r="J6" s="79"/>
      <c r="K6" s="80"/>
      <c r="L6" s="79" t="s">
        <v>58</v>
      </c>
      <c r="M6" s="79" t="s">
        <v>65</v>
      </c>
      <c r="N6" s="79" t="s">
        <v>200</v>
      </c>
      <c r="O6" s="94" t="s">
        <v>67</v>
      </c>
      <c r="P6" s="80" t="s">
        <v>68</v>
      </c>
      <c r="Q6" s="79" t="s">
        <v>69</v>
      </c>
    </row>
    <row r="7"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customHeight="1" spans="1:17">
      <c r="A8" s="82" t="s">
        <v>71</v>
      </c>
      <c r="B8" s="83"/>
      <c r="C8" s="83"/>
      <c r="D8" s="83"/>
      <c r="E8" s="98"/>
      <c r="F8" s="23">
        <v>1376600</v>
      </c>
      <c r="G8" s="23">
        <v>1376600</v>
      </c>
      <c r="H8" s="23"/>
      <c r="I8" s="23"/>
      <c r="J8" s="23"/>
      <c r="K8" s="23"/>
      <c r="L8" s="23">
        <v>1376600</v>
      </c>
      <c r="M8" s="23"/>
      <c r="N8" s="23"/>
      <c r="O8" s="23"/>
      <c r="P8" s="23"/>
      <c r="Q8" s="23">
        <v>1376600</v>
      </c>
    </row>
    <row r="9" customHeight="1" spans="1:17">
      <c r="A9" s="218" t="s">
        <v>284</v>
      </c>
      <c r="B9" s="83" t="s">
        <v>486</v>
      </c>
      <c r="C9" s="83" t="s">
        <v>487</v>
      </c>
      <c r="D9" s="83" t="s">
        <v>488</v>
      </c>
      <c r="E9" s="100">
        <v>20</v>
      </c>
      <c r="F9" s="23">
        <v>109164</v>
      </c>
      <c r="G9" s="23">
        <v>109164</v>
      </c>
      <c r="H9" s="23"/>
      <c r="I9" s="23"/>
      <c r="J9" s="23"/>
      <c r="K9" s="23"/>
      <c r="L9" s="23">
        <v>109164</v>
      </c>
      <c r="M9" s="23"/>
      <c r="N9" s="23"/>
      <c r="O9" s="23"/>
      <c r="P9" s="23"/>
      <c r="Q9" s="23">
        <v>109164</v>
      </c>
    </row>
    <row r="10" customHeight="1" spans="1:17">
      <c r="A10" s="218" t="s">
        <v>284</v>
      </c>
      <c r="B10" s="83" t="s">
        <v>486</v>
      </c>
      <c r="C10" s="83" t="s">
        <v>487</v>
      </c>
      <c r="D10" s="83" t="s">
        <v>488</v>
      </c>
      <c r="E10" s="100">
        <v>20</v>
      </c>
      <c r="F10" s="23">
        <v>43140</v>
      </c>
      <c r="G10" s="23">
        <v>43140</v>
      </c>
      <c r="H10" s="23"/>
      <c r="I10" s="23"/>
      <c r="J10" s="23"/>
      <c r="K10" s="23"/>
      <c r="L10" s="23">
        <v>43140</v>
      </c>
      <c r="M10" s="23"/>
      <c r="N10" s="23"/>
      <c r="O10" s="23"/>
      <c r="P10" s="23"/>
      <c r="Q10" s="23">
        <v>43140</v>
      </c>
    </row>
    <row r="11" customHeight="1" spans="1:17">
      <c r="A11" s="218" t="s">
        <v>284</v>
      </c>
      <c r="B11" s="83" t="s">
        <v>489</v>
      </c>
      <c r="C11" s="83" t="s">
        <v>490</v>
      </c>
      <c r="D11" s="83" t="s">
        <v>491</v>
      </c>
      <c r="E11" s="100">
        <v>1580</v>
      </c>
      <c r="F11" s="23">
        <v>12640</v>
      </c>
      <c r="G11" s="23">
        <v>12640</v>
      </c>
      <c r="H11" s="23"/>
      <c r="I11" s="23"/>
      <c r="J11" s="23"/>
      <c r="K11" s="23"/>
      <c r="L11" s="23">
        <v>12640</v>
      </c>
      <c r="M11" s="23"/>
      <c r="N11" s="23"/>
      <c r="O11" s="23"/>
      <c r="P11" s="23"/>
      <c r="Q11" s="23">
        <v>12640</v>
      </c>
    </row>
    <row r="12" customHeight="1" spans="1:17">
      <c r="A12" s="218" t="s">
        <v>284</v>
      </c>
      <c r="B12" s="83" t="s">
        <v>489</v>
      </c>
      <c r="C12" s="83" t="s">
        <v>490</v>
      </c>
      <c r="D12" s="83" t="s">
        <v>491</v>
      </c>
      <c r="E12" s="100">
        <v>5983</v>
      </c>
      <c r="F12" s="23">
        <v>47864</v>
      </c>
      <c r="G12" s="23">
        <v>47864</v>
      </c>
      <c r="H12" s="23"/>
      <c r="I12" s="23"/>
      <c r="J12" s="23"/>
      <c r="K12" s="23"/>
      <c r="L12" s="23">
        <v>47864</v>
      </c>
      <c r="M12" s="23"/>
      <c r="N12" s="23"/>
      <c r="O12" s="23"/>
      <c r="P12" s="23"/>
      <c r="Q12" s="23">
        <v>47864</v>
      </c>
    </row>
    <row r="13" customHeight="1" spans="1:17">
      <c r="A13" s="218" t="s">
        <v>284</v>
      </c>
      <c r="B13" s="83" t="s">
        <v>492</v>
      </c>
      <c r="C13" s="83" t="s">
        <v>493</v>
      </c>
      <c r="D13" s="83" t="s">
        <v>494</v>
      </c>
      <c r="E13" s="100">
        <v>11500</v>
      </c>
      <c r="F13" s="23">
        <v>66700</v>
      </c>
      <c r="G13" s="23">
        <v>66700</v>
      </c>
      <c r="H13" s="23"/>
      <c r="I13" s="23"/>
      <c r="J13" s="23"/>
      <c r="K13" s="23"/>
      <c r="L13" s="23">
        <v>66700</v>
      </c>
      <c r="M13" s="23"/>
      <c r="N13" s="23"/>
      <c r="O13" s="23"/>
      <c r="P13" s="23"/>
      <c r="Q13" s="23">
        <v>66700</v>
      </c>
    </row>
    <row r="14" customHeight="1" spans="1:17">
      <c r="A14" s="218" t="s">
        <v>284</v>
      </c>
      <c r="B14" s="83" t="s">
        <v>492</v>
      </c>
      <c r="C14" s="83" t="s">
        <v>493</v>
      </c>
      <c r="D14" s="83" t="s">
        <v>494</v>
      </c>
      <c r="E14" s="100">
        <v>5570</v>
      </c>
      <c r="F14" s="23">
        <v>32306</v>
      </c>
      <c r="G14" s="23">
        <v>32306</v>
      </c>
      <c r="H14" s="23"/>
      <c r="I14" s="23"/>
      <c r="J14" s="23"/>
      <c r="K14" s="23"/>
      <c r="L14" s="23">
        <v>32306</v>
      </c>
      <c r="M14" s="23"/>
      <c r="N14" s="23"/>
      <c r="O14" s="23"/>
      <c r="P14" s="23"/>
      <c r="Q14" s="23">
        <v>32306</v>
      </c>
    </row>
    <row r="15" customHeight="1" spans="1:17">
      <c r="A15" s="218" t="s">
        <v>284</v>
      </c>
      <c r="B15" s="83" t="s">
        <v>495</v>
      </c>
      <c r="C15" s="83" t="s">
        <v>496</v>
      </c>
      <c r="D15" s="83" t="s">
        <v>497</v>
      </c>
      <c r="E15" s="100">
        <v>120000</v>
      </c>
      <c r="F15" s="23">
        <v>96000</v>
      </c>
      <c r="G15" s="23">
        <v>96000</v>
      </c>
      <c r="H15" s="23"/>
      <c r="I15" s="23"/>
      <c r="J15" s="23"/>
      <c r="K15" s="23"/>
      <c r="L15" s="23">
        <v>96000</v>
      </c>
      <c r="M15" s="23"/>
      <c r="N15" s="23"/>
      <c r="O15" s="23"/>
      <c r="P15" s="23"/>
      <c r="Q15" s="23">
        <v>96000</v>
      </c>
    </row>
    <row r="16" customHeight="1" spans="1:17">
      <c r="A16" s="218" t="s">
        <v>284</v>
      </c>
      <c r="B16" s="83" t="s">
        <v>498</v>
      </c>
      <c r="C16" s="83" t="s">
        <v>496</v>
      </c>
      <c r="D16" s="83" t="s">
        <v>497</v>
      </c>
      <c r="E16" s="100">
        <v>31800</v>
      </c>
      <c r="F16" s="23">
        <v>25440</v>
      </c>
      <c r="G16" s="23">
        <v>25440</v>
      </c>
      <c r="H16" s="23"/>
      <c r="I16" s="23"/>
      <c r="J16" s="23"/>
      <c r="K16" s="23"/>
      <c r="L16" s="23">
        <v>25440</v>
      </c>
      <c r="M16" s="23"/>
      <c r="N16" s="23"/>
      <c r="O16" s="23"/>
      <c r="P16" s="23"/>
      <c r="Q16" s="23">
        <v>25440</v>
      </c>
    </row>
    <row r="17" customHeight="1" spans="1:17">
      <c r="A17" s="218" t="s">
        <v>284</v>
      </c>
      <c r="B17" s="83" t="s">
        <v>499</v>
      </c>
      <c r="C17" s="83" t="s">
        <v>500</v>
      </c>
      <c r="D17" s="83" t="s">
        <v>501</v>
      </c>
      <c r="E17" s="100">
        <v>31800</v>
      </c>
      <c r="F17" s="23">
        <v>48654</v>
      </c>
      <c r="G17" s="23">
        <v>48654</v>
      </c>
      <c r="H17" s="23"/>
      <c r="I17" s="23"/>
      <c r="J17" s="23"/>
      <c r="K17" s="23"/>
      <c r="L17" s="23">
        <v>48654</v>
      </c>
      <c r="M17" s="23"/>
      <c r="N17" s="23"/>
      <c r="O17" s="23"/>
      <c r="P17" s="23"/>
      <c r="Q17" s="23">
        <v>48654</v>
      </c>
    </row>
    <row r="18" customHeight="1" spans="1:17">
      <c r="A18" s="218" t="s">
        <v>284</v>
      </c>
      <c r="B18" s="83" t="s">
        <v>499</v>
      </c>
      <c r="C18" s="83" t="s">
        <v>500</v>
      </c>
      <c r="D18" s="83" t="s">
        <v>501</v>
      </c>
      <c r="E18" s="100">
        <v>120400</v>
      </c>
      <c r="F18" s="23">
        <v>184212</v>
      </c>
      <c r="G18" s="23">
        <v>184212</v>
      </c>
      <c r="H18" s="23"/>
      <c r="I18" s="23"/>
      <c r="J18" s="23"/>
      <c r="K18" s="23"/>
      <c r="L18" s="23">
        <v>184212</v>
      </c>
      <c r="M18" s="23"/>
      <c r="N18" s="23"/>
      <c r="O18" s="23"/>
      <c r="P18" s="23"/>
      <c r="Q18" s="23">
        <v>184212</v>
      </c>
    </row>
    <row r="19" customHeight="1" spans="1:17">
      <c r="A19" s="218" t="s">
        <v>284</v>
      </c>
      <c r="B19" s="83" t="s">
        <v>502</v>
      </c>
      <c r="C19" s="83" t="s">
        <v>503</v>
      </c>
      <c r="D19" s="83" t="s">
        <v>494</v>
      </c>
      <c r="E19" s="100">
        <v>9000</v>
      </c>
      <c r="F19" s="23">
        <v>72000</v>
      </c>
      <c r="G19" s="23">
        <v>72000</v>
      </c>
      <c r="H19" s="23"/>
      <c r="I19" s="23"/>
      <c r="J19" s="23"/>
      <c r="K19" s="23"/>
      <c r="L19" s="23">
        <v>72000</v>
      </c>
      <c r="M19" s="23"/>
      <c r="N19" s="23"/>
      <c r="O19" s="23"/>
      <c r="P19" s="23"/>
      <c r="Q19" s="23">
        <v>72000</v>
      </c>
    </row>
    <row r="20" customHeight="1" spans="1:17">
      <c r="A20" s="218" t="s">
        <v>284</v>
      </c>
      <c r="B20" s="83" t="s">
        <v>502</v>
      </c>
      <c r="C20" s="83" t="s">
        <v>503</v>
      </c>
      <c r="D20" s="83" t="s">
        <v>494</v>
      </c>
      <c r="E20" s="100">
        <v>32500</v>
      </c>
      <c r="F20" s="23">
        <v>260000</v>
      </c>
      <c r="G20" s="23">
        <v>260000</v>
      </c>
      <c r="H20" s="23"/>
      <c r="I20" s="23"/>
      <c r="J20" s="23"/>
      <c r="K20" s="23"/>
      <c r="L20" s="23">
        <v>260000</v>
      </c>
      <c r="M20" s="23"/>
      <c r="N20" s="23"/>
      <c r="O20" s="23"/>
      <c r="P20" s="23"/>
      <c r="Q20" s="23">
        <v>260000</v>
      </c>
    </row>
    <row r="21" customHeight="1" spans="1:17">
      <c r="A21" s="218" t="s">
        <v>284</v>
      </c>
      <c r="B21" s="83" t="s">
        <v>504</v>
      </c>
      <c r="C21" s="83" t="s">
        <v>505</v>
      </c>
      <c r="D21" s="83" t="s">
        <v>494</v>
      </c>
      <c r="E21" s="100">
        <v>4770</v>
      </c>
      <c r="F21" s="23">
        <v>171720</v>
      </c>
      <c r="G21" s="23">
        <v>171720</v>
      </c>
      <c r="H21" s="23"/>
      <c r="I21" s="23"/>
      <c r="J21" s="23"/>
      <c r="K21" s="23"/>
      <c r="L21" s="23">
        <v>171720</v>
      </c>
      <c r="M21" s="23"/>
      <c r="N21" s="23"/>
      <c r="O21" s="23"/>
      <c r="P21" s="23"/>
      <c r="Q21" s="23">
        <v>171720</v>
      </c>
    </row>
    <row r="22" customHeight="1" spans="1:17">
      <c r="A22" s="218" t="s">
        <v>284</v>
      </c>
      <c r="B22" s="83" t="s">
        <v>504</v>
      </c>
      <c r="C22" s="83" t="s">
        <v>505</v>
      </c>
      <c r="D22" s="83" t="s">
        <v>494</v>
      </c>
      <c r="E22" s="100">
        <v>5060</v>
      </c>
      <c r="F22" s="23">
        <v>182160</v>
      </c>
      <c r="G22" s="23">
        <v>182160</v>
      </c>
      <c r="H22" s="23"/>
      <c r="I22" s="23"/>
      <c r="J22" s="23"/>
      <c r="K22" s="23"/>
      <c r="L22" s="23">
        <v>182160</v>
      </c>
      <c r="M22" s="23"/>
      <c r="N22" s="23"/>
      <c r="O22" s="23"/>
      <c r="P22" s="23"/>
      <c r="Q22" s="23">
        <v>182160</v>
      </c>
    </row>
    <row r="23" customHeight="1" spans="1:17">
      <c r="A23" s="218" t="s">
        <v>284</v>
      </c>
      <c r="B23" s="83" t="s">
        <v>506</v>
      </c>
      <c r="C23" s="83" t="s">
        <v>507</v>
      </c>
      <c r="D23" s="83" t="s">
        <v>508</v>
      </c>
      <c r="E23" s="100">
        <v>100</v>
      </c>
      <c r="F23" s="23">
        <v>7500</v>
      </c>
      <c r="G23" s="23">
        <v>7500</v>
      </c>
      <c r="H23" s="23"/>
      <c r="I23" s="23"/>
      <c r="J23" s="23"/>
      <c r="K23" s="23"/>
      <c r="L23" s="23">
        <v>7500</v>
      </c>
      <c r="M23" s="23"/>
      <c r="N23" s="23"/>
      <c r="O23" s="23"/>
      <c r="P23" s="23"/>
      <c r="Q23" s="23">
        <v>7500</v>
      </c>
    </row>
    <row r="24" customHeight="1" spans="1:17">
      <c r="A24" s="218" t="s">
        <v>284</v>
      </c>
      <c r="B24" s="83" t="s">
        <v>506</v>
      </c>
      <c r="C24" s="83" t="s">
        <v>507</v>
      </c>
      <c r="D24" s="83" t="s">
        <v>508</v>
      </c>
      <c r="E24" s="100">
        <v>228</v>
      </c>
      <c r="F24" s="23">
        <v>17100</v>
      </c>
      <c r="G24" s="23">
        <v>17100</v>
      </c>
      <c r="H24" s="23"/>
      <c r="I24" s="23"/>
      <c r="J24" s="23"/>
      <c r="K24" s="23"/>
      <c r="L24" s="23">
        <v>17100</v>
      </c>
      <c r="M24" s="23"/>
      <c r="N24" s="23"/>
      <c r="O24" s="23"/>
      <c r="P24" s="23"/>
      <c r="Q24" s="23">
        <v>17100</v>
      </c>
    </row>
    <row r="25" customHeight="1" spans="1:17">
      <c r="A25" s="85" t="s">
        <v>122</v>
      </c>
      <c r="B25" s="86"/>
      <c r="C25" s="86"/>
      <c r="D25" s="86"/>
      <c r="E25" s="98"/>
      <c r="F25" s="23">
        <v>1376600</v>
      </c>
      <c r="G25" s="23">
        <v>1376600</v>
      </c>
      <c r="H25" s="23"/>
      <c r="I25" s="23"/>
      <c r="J25" s="23"/>
      <c r="K25" s="23"/>
      <c r="L25" s="23">
        <v>1376600</v>
      </c>
      <c r="M25" s="23"/>
      <c r="N25" s="23"/>
      <c r="O25" s="23"/>
      <c r="P25" s="23"/>
      <c r="Q25" s="23">
        <v>1376600</v>
      </c>
    </row>
  </sheetData>
  <mergeCells count="16">
    <mergeCell ref="A2:Q2"/>
    <mergeCell ref="A3:F3"/>
    <mergeCell ref="G4:Q4"/>
    <mergeCell ref="L5:Q5"/>
    <mergeCell ref="A25:E2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showZeros="0" workbookViewId="0">
      <selection activeCell="N3" sqref="N3"/>
    </sheetView>
  </sheetViews>
  <sheetFormatPr defaultColWidth="9.14285714285714" defaultRowHeight="14.25" customHeight="1"/>
  <cols>
    <col min="1" max="1" width="41" customWidth="1"/>
    <col min="2" max="3" width="17.8571428571429" customWidth="1"/>
    <col min="4" max="4" width="5" customWidth="1"/>
    <col min="5" max="5" width="13.5714285714286" customWidth="1"/>
    <col min="6" max="6" width="7.14285714285714" customWidth="1"/>
    <col min="7" max="7" width="17.8571428571429" customWidth="1"/>
    <col min="8" max="8" width="20" customWidth="1"/>
    <col min="9" max="9" width="5" customWidth="1"/>
    <col min="10" max="11" width="9.28571428571429" customWidth="1"/>
    <col min="12" max="12" width="13.5714285714286" customWidth="1"/>
    <col min="13" max="13" width="17.8571428571429" customWidth="1"/>
    <col min="14" max="14" width="9.28571428571429" customWidth="1"/>
  </cols>
  <sheetData>
    <row r="1" ht="15" customHeight="1" spans="1:14">
      <c r="A1" s="64"/>
      <c r="B1" s="64"/>
      <c r="C1" s="69"/>
      <c r="D1" s="64"/>
      <c r="E1" s="64"/>
      <c r="F1" s="64"/>
      <c r="G1" s="64"/>
      <c r="H1" s="70"/>
      <c r="I1" s="64"/>
      <c r="J1" s="64"/>
      <c r="K1" s="64"/>
      <c r="L1" s="40"/>
      <c r="M1" s="88"/>
      <c r="N1" s="89" t="s">
        <v>509</v>
      </c>
    </row>
    <row r="2" ht="34.5" customHeight="1" spans="1:14">
      <c r="A2" s="42" t="str">
        <f>"2025"&amp;"年部门政府购买服务预算表"</f>
        <v>2025年部门政府购买服务预算表</v>
      </c>
      <c r="B2" s="71"/>
      <c r="C2" s="53"/>
      <c r="D2" s="71"/>
      <c r="E2" s="71"/>
      <c r="F2" s="71"/>
      <c r="G2" s="71"/>
      <c r="H2" s="72"/>
      <c r="I2" s="71"/>
      <c r="J2" s="71"/>
      <c r="K2" s="71"/>
      <c r="L2" s="53"/>
      <c r="M2" s="72"/>
      <c r="N2" s="71"/>
    </row>
    <row r="3" ht="18.75" customHeight="1" spans="1:14">
      <c r="A3" s="61" t="str">
        <f>"单位名称："&amp;"凤庆县雪山镇新民中心学校"</f>
        <v>单位名称：凤庆县雪山镇新民中心学校</v>
      </c>
      <c r="B3" s="62"/>
      <c r="C3" s="73"/>
      <c r="D3" s="62"/>
      <c r="E3" s="62"/>
      <c r="F3" s="62"/>
      <c r="G3" s="62"/>
      <c r="H3" s="70"/>
      <c r="I3" s="64"/>
      <c r="J3" s="64"/>
      <c r="K3" s="64"/>
      <c r="L3" s="65"/>
      <c r="M3" s="90"/>
      <c r="N3" s="89" t="s">
        <v>171</v>
      </c>
    </row>
    <row r="4" ht="18.75" customHeight="1" spans="1:14">
      <c r="A4" s="11" t="s">
        <v>477</v>
      </c>
      <c r="B4" s="74" t="s">
        <v>510</v>
      </c>
      <c r="C4" s="75" t="s">
        <v>511</v>
      </c>
      <c r="D4" s="46" t="s">
        <v>192</v>
      </c>
      <c r="E4" s="46"/>
      <c r="F4" s="46"/>
      <c r="G4" s="46"/>
      <c r="H4" s="76"/>
      <c r="I4" s="46"/>
      <c r="J4" s="46"/>
      <c r="K4" s="46"/>
      <c r="L4" s="66"/>
      <c r="M4" s="76"/>
      <c r="N4" s="47"/>
    </row>
    <row r="5" ht="18.75" customHeight="1" spans="1:14">
      <c r="A5" s="16"/>
      <c r="B5" s="77"/>
      <c r="C5" s="78"/>
      <c r="D5" s="77" t="s">
        <v>56</v>
      </c>
      <c r="E5" s="77" t="s">
        <v>59</v>
      </c>
      <c r="F5" s="77" t="s">
        <v>483</v>
      </c>
      <c r="G5" s="77" t="s">
        <v>484</v>
      </c>
      <c r="H5" s="78" t="s">
        <v>485</v>
      </c>
      <c r="I5" s="91" t="s">
        <v>78</v>
      </c>
      <c r="J5" s="91"/>
      <c r="K5" s="91"/>
      <c r="L5" s="92"/>
      <c r="M5" s="93"/>
      <c r="N5" s="79"/>
    </row>
    <row r="6" ht="26.25" customHeight="1" spans="1:14">
      <c r="A6" s="18"/>
      <c r="B6" s="79"/>
      <c r="C6" s="80"/>
      <c r="D6" s="79"/>
      <c r="E6" s="79"/>
      <c r="F6" s="79"/>
      <c r="G6" s="79"/>
      <c r="H6" s="80"/>
      <c r="I6" s="79" t="s">
        <v>58</v>
      </c>
      <c r="J6" s="79" t="s">
        <v>65</v>
      </c>
      <c r="K6" s="79" t="s">
        <v>200</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122</v>
      </c>
      <c r="B10" s="86"/>
      <c r="C10" s="87"/>
      <c r="D10" s="23"/>
      <c r="E10" s="23"/>
      <c r="F10" s="23"/>
      <c r="G10" s="23"/>
      <c r="H10" s="23"/>
      <c r="I10" s="23"/>
      <c r="J10" s="23"/>
      <c r="K10" s="23"/>
      <c r="L10" s="23"/>
      <c r="M10" s="23"/>
      <c r="N10" s="23"/>
    </row>
    <row r="11" s="28" customFormat="1" customHeight="1" spans="1:18">
      <c r="A11" s="38" t="s">
        <v>183</v>
      </c>
      <c r="B11" s="39"/>
      <c r="G11" s="39"/>
      <c r="H11" s="39"/>
      <c r="I11" s="39"/>
      <c r="J11" s="39"/>
      <c r="K11" s="39"/>
      <c r="M11" s="39"/>
      <c r="N11" s="39"/>
      <c r="O11" s="39"/>
      <c r="R11" s="39"/>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9"/>
  <sheetViews>
    <sheetView showZeros="0" workbookViewId="0">
      <selection activeCell="I3" sqref="I3"/>
    </sheetView>
  </sheetViews>
  <sheetFormatPr defaultColWidth="9.14285714285714" defaultRowHeight="14.25" customHeight="1"/>
  <cols>
    <col min="1" max="1" width="42.8571428571429" customWidth="1"/>
    <col min="2" max="2" width="15.1428571428571" customWidth="1"/>
    <col min="3" max="3" width="16.8571428571429" customWidth="1"/>
    <col min="4" max="4" width="16.2857142857143" customWidth="1"/>
    <col min="5" max="8" width="12.1428571428571" customWidth="1"/>
    <col min="9" max="9" width="15.7142857142857" customWidth="1"/>
  </cols>
  <sheetData>
    <row r="1" ht="15" customHeight="1" spans="1:9">
      <c r="A1" s="30"/>
      <c r="B1" s="30"/>
      <c r="C1" s="30"/>
      <c r="D1" s="59"/>
      <c r="G1" s="40"/>
      <c r="H1" s="40"/>
      <c r="I1" s="40" t="s">
        <v>512</v>
      </c>
    </row>
    <row r="2" ht="27.75" customHeight="1" spans="1:9">
      <c r="A2" s="60" t="str">
        <f>"2025"&amp;"年县对下转移支付预算表"</f>
        <v>2025年县对下转移支付预算表</v>
      </c>
      <c r="B2" s="6"/>
      <c r="C2" s="6"/>
      <c r="D2" s="6"/>
      <c r="E2" s="6"/>
      <c r="F2" s="6"/>
      <c r="G2" s="53"/>
      <c r="H2" s="53"/>
      <c r="I2" s="6"/>
    </row>
    <row r="3" ht="18.75" customHeight="1" spans="1:9">
      <c r="A3" s="61" t="str">
        <f>"单位名称："&amp;"凤庆县雪山镇新民中心学校"</f>
        <v>单位名称：凤庆县雪山镇新民中心学校</v>
      </c>
      <c r="B3" s="62"/>
      <c r="C3" s="62"/>
      <c r="D3" s="63"/>
      <c r="E3" s="64"/>
      <c r="G3" s="65"/>
      <c r="H3" s="65"/>
      <c r="I3" s="40" t="s">
        <v>171</v>
      </c>
    </row>
    <row r="4" ht="18.75" customHeight="1" spans="1:9">
      <c r="A4" s="31" t="s">
        <v>513</v>
      </c>
      <c r="B4" s="12" t="s">
        <v>192</v>
      </c>
      <c r="C4" s="13"/>
      <c r="D4" s="13"/>
      <c r="E4" s="12" t="s">
        <v>514</v>
      </c>
      <c r="F4" s="13"/>
      <c r="G4" s="66"/>
      <c r="H4" s="66"/>
      <c r="I4" s="14"/>
    </row>
    <row r="5" ht="18.75" customHeight="1" spans="1:9">
      <c r="A5" s="33"/>
      <c r="B5" s="32" t="s">
        <v>56</v>
      </c>
      <c r="C5" s="11" t="s">
        <v>59</v>
      </c>
      <c r="D5" s="67" t="s">
        <v>515</v>
      </c>
      <c r="E5" s="68" t="s">
        <v>342</v>
      </c>
      <c r="F5" s="68" t="s">
        <v>342</v>
      </c>
      <c r="G5" s="68" t="s">
        <v>342</v>
      </c>
      <c r="H5" s="68" t="s">
        <v>342</v>
      </c>
      <c r="I5" s="68" t="s">
        <v>342</v>
      </c>
    </row>
    <row r="6" ht="18.75" customHeight="1" spans="1:9">
      <c r="A6" s="68">
        <v>1</v>
      </c>
      <c r="B6" s="68">
        <v>2</v>
      </c>
      <c r="C6" s="68">
        <v>3</v>
      </c>
      <c r="D6" s="68">
        <v>4</v>
      </c>
      <c r="E6" s="68">
        <v>5</v>
      </c>
      <c r="F6" s="68">
        <v>6</v>
      </c>
      <c r="G6" s="68">
        <v>7</v>
      </c>
      <c r="H6" s="68">
        <v>8</v>
      </c>
      <c r="I6" s="68">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8">
      <c r="A9" s="38" t="s">
        <v>183</v>
      </c>
      <c r="B9" s="39"/>
      <c r="G9" s="39"/>
      <c r="H9" s="39"/>
      <c r="I9" s="39"/>
      <c r="J9" s="39"/>
      <c r="K9" s="39"/>
      <c r="M9" s="39"/>
      <c r="N9" s="39"/>
      <c r="O9" s="39"/>
      <c r="R9" s="39"/>
    </row>
  </sheetData>
  <mergeCells count="5">
    <mergeCell ref="A2:I2"/>
    <mergeCell ref="A3:E3"/>
    <mergeCell ref="B4:D4"/>
    <mergeCell ref="E4:I4"/>
    <mergeCell ref="A4:A5"/>
  </mergeCells>
  <printOptions horizontalCentered="1"/>
  <pageMargins left="1" right="1" top="0.75" bottom="0.75" header="0" footer="0"/>
  <pageSetup paperSize="9" scale="8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8"/>
  <sheetViews>
    <sheetView showZeros="0" workbookViewId="0">
      <selection activeCell="F20" sqref="F20"/>
    </sheetView>
  </sheetViews>
  <sheetFormatPr defaultColWidth="9.14285714285714" defaultRowHeight="12" customHeight="1" outlineLevelRow="7"/>
  <cols>
    <col min="1" max="1" width="34.2857142857143" customWidth="1"/>
    <col min="2" max="2" width="19.7142857142857" customWidth="1"/>
    <col min="3" max="9" width="12" customWidth="1"/>
    <col min="10" max="10" width="10.1428571428571" customWidth="1"/>
  </cols>
  <sheetData>
    <row r="1" ht="15" customHeight="1" spans="10:10">
      <c r="J1" s="40" t="s">
        <v>516</v>
      </c>
    </row>
    <row r="2" ht="36" customHeight="1" spans="1:10">
      <c r="A2" s="5" t="str">
        <f>"2025"&amp;"年县对下转移支付绩效目标表"</f>
        <v>2025年县对下转移支付绩效目标表</v>
      </c>
      <c r="B2" s="6"/>
      <c r="C2" s="6"/>
      <c r="D2" s="6"/>
      <c r="E2" s="6"/>
      <c r="F2" s="53"/>
      <c r="G2" s="6"/>
      <c r="H2" s="53"/>
      <c r="I2" s="53"/>
      <c r="J2" s="6"/>
    </row>
    <row r="3" ht="18.75" customHeight="1" spans="1:8">
      <c r="A3" s="7" t="str">
        <f>"单位名称："&amp;"凤庆县雪山镇新民中心学校"</f>
        <v>单位名称：凤庆县雪山镇新民中心学校</v>
      </c>
      <c r="B3" s="3"/>
      <c r="C3" s="3"/>
      <c r="D3" s="3"/>
      <c r="E3" s="3"/>
      <c r="F3" s="54"/>
      <c r="G3" s="3"/>
      <c r="H3" s="54"/>
    </row>
    <row r="4" ht="18.75" customHeight="1" spans="1:10">
      <c r="A4" s="48" t="s">
        <v>291</v>
      </c>
      <c r="B4" s="48" t="s">
        <v>292</v>
      </c>
      <c r="C4" s="48" t="s">
        <v>293</v>
      </c>
      <c r="D4" s="48" t="s">
        <v>294</v>
      </c>
      <c r="E4" s="48" t="s">
        <v>295</v>
      </c>
      <c r="F4" s="55" t="s">
        <v>296</v>
      </c>
      <c r="G4" s="48" t="s">
        <v>297</v>
      </c>
      <c r="H4" s="55" t="s">
        <v>298</v>
      </c>
      <c r="I4" s="55" t="s">
        <v>299</v>
      </c>
      <c r="J4" s="48" t="s">
        <v>300</v>
      </c>
    </row>
    <row r="5" ht="18.75" customHeight="1" spans="1:10">
      <c r="A5" s="48">
        <v>1</v>
      </c>
      <c r="B5" s="48">
        <v>2</v>
      </c>
      <c r="C5" s="48">
        <v>3</v>
      </c>
      <c r="D5" s="48">
        <v>4</v>
      </c>
      <c r="E5" s="48">
        <v>5</v>
      </c>
      <c r="F5" s="55">
        <v>6</v>
      </c>
      <c r="G5" s="48">
        <v>7</v>
      </c>
      <c r="H5" s="55">
        <v>8</v>
      </c>
      <c r="I5" s="55">
        <v>9</v>
      </c>
      <c r="J5" s="48">
        <v>10</v>
      </c>
    </row>
    <row r="6" ht="18.75" customHeight="1" spans="1:10">
      <c r="A6" s="21"/>
      <c r="B6" s="49"/>
      <c r="C6" s="49"/>
      <c r="D6" s="49"/>
      <c r="E6" s="56"/>
      <c r="F6" s="57"/>
      <c r="G6" s="56"/>
      <c r="H6" s="57"/>
      <c r="I6" s="57"/>
      <c r="J6" s="56"/>
    </row>
    <row r="7" ht="18.75" customHeight="1" spans="1:10">
      <c r="A7" s="21"/>
      <c r="B7" s="21"/>
      <c r="C7" s="21"/>
      <c r="D7" s="21"/>
      <c r="E7" s="21"/>
      <c r="F7" s="58"/>
      <c r="G7" s="21"/>
      <c r="H7" s="21"/>
      <c r="I7" s="21"/>
      <c r="J7" s="21"/>
    </row>
    <row r="8" s="28" customFormat="1" ht="14.25" customHeight="1" spans="1:18">
      <c r="A8" s="38" t="s">
        <v>183</v>
      </c>
      <c r="B8" s="39"/>
      <c r="G8" s="39"/>
      <c r="H8" s="39"/>
      <c r="I8" s="39"/>
      <c r="J8" s="39"/>
      <c r="K8" s="39"/>
      <c r="M8" s="39"/>
      <c r="N8" s="39"/>
      <c r="O8" s="39"/>
      <c r="R8" s="39"/>
    </row>
  </sheetData>
  <mergeCells count="2">
    <mergeCell ref="A2:J2"/>
    <mergeCell ref="A3:H3"/>
  </mergeCells>
  <printOptions horizontalCentered="1"/>
  <pageMargins left="1" right="1" top="0.75" bottom="0.75" header="0" footer="0"/>
  <pageSetup paperSize="9" scale="9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9"/>
  <sheetViews>
    <sheetView showZeros="0" workbookViewId="0">
      <selection activeCell="N35" sqref="N35"/>
    </sheetView>
  </sheetViews>
  <sheetFormatPr defaultColWidth="9.14285714285714" defaultRowHeight="12" customHeight="1"/>
  <cols>
    <col min="1" max="1" width="41" customWidth="1"/>
    <col min="2" max="2" width="12" customWidth="1"/>
    <col min="3" max="3" width="21.8571428571429" customWidth="1"/>
    <col min="4" max="4" width="11.7142857142857" customWidth="1"/>
    <col min="5" max="5" width="12.4285714285714" customWidth="1"/>
    <col min="6" max="7" width="8" customWidth="1"/>
    <col min="8" max="8" width="15.5714285714286" customWidth="1"/>
  </cols>
  <sheetData>
    <row r="1" ht="15" customHeight="1" spans="1:8">
      <c r="A1" s="1"/>
      <c r="B1" s="1"/>
      <c r="C1" s="1"/>
      <c r="D1" s="1"/>
      <c r="E1" s="1"/>
      <c r="F1" s="1"/>
      <c r="G1" s="1"/>
      <c r="H1" s="41" t="s">
        <v>517</v>
      </c>
    </row>
    <row r="2" ht="34.5" customHeight="1" spans="1:8">
      <c r="A2" s="42" t="str">
        <f>"2025"&amp;"年新增资产配置表"</f>
        <v>2025年新增资产配置表</v>
      </c>
      <c r="B2" s="6"/>
      <c r="C2" s="6"/>
      <c r="D2" s="6"/>
      <c r="E2" s="6"/>
      <c r="F2" s="6"/>
      <c r="G2" s="6"/>
      <c r="H2" s="6"/>
    </row>
    <row r="3" ht="18.75" customHeight="1" spans="1:8">
      <c r="A3" s="43" t="str">
        <f>"单位名称："&amp;"凤庆县雪山镇新民中心学校"</f>
        <v>单位名称：凤庆县雪山镇新民中心学校</v>
      </c>
      <c r="B3" s="8"/>
      <c r="C3" s="3"/>
      <c r="H3" s="44" t="s">
        <v>171</v>
      </c>
    </row>
    <row r="4" ht="18.75" customHeight="1" spans="1:8">
      <c r="A4" s="11" t="s">
        <v>185</v>
      </c>
      <c r="B4" s="11" t="s">
        <v>518</v>
      </c>
      <c r="C4" s="11" t="s">
        <v>519</v>
      </c>
      <c r="D4" s="11" t="s">
        <v>520</v>
      </c>
      <c r="E4" s="11" t="s">
        <v>521</v>
      </c>
      <c r="F4" s="45" t="s">
        <v>522</v>
      </c>
      <c r="G4" s="46"/>
      <c r="H4" s="47"/>
    </row>
    <row r="5" ht="18.75" customHeight="1" spans="1:8">
      <c r="A5" s="18"/>
      <c r="B5" s="18"/>
      <c r="C5" s="18"/>
      <c r="D5" s="18"/>
      <c r="E5" s="18"/>
      <c r="F5" s="48" t="s">
        <v>481</v>
      </c>
      <c r="G5" s="48" t="s">
        <v>523</v>
      </c>
      <c r="H5" s="48" t="s">
        <v>524</v>
      </c>
    </row>
    <row r="6" ht="18.75" customHeight="1" spans="1:8">
      <c r="A6" s="48">
        <v>1</v>
      </c>
      <c r="B6" s="48">
        <v>2</v>
      </c>
      <c r="C6" s="48">
        <v>3</v>
      </c>
      <c r="D6" s="48">
        <v>4</v>
      </c>
      <c r="E6" s="48">
        <v>5</v>
      </c>
      <c r="F6" s="48">
        <v>6</v>
      </c>
      <c r="G6" s="48">
        <v>7</v>
      </c>
      <c r="H6" s="48">
        <v>8</v>
      </c>
    </row>
    <row r="7" ht="18.75" customHeight="1" spans="1:8">
      <c r="A7" s="49"/>
      <c r="B7" s="49"/>
      <c r="C7" s="34"/>
      <c r="D7" s="34"/>
      <c r="E7" s="34"/>
      <c r="F7" s="50"/>
      <c r="G7" s="23"/>
      <c r="H7" s="23"/>
    </row>
    <row r="8" ht="18.75" customHeight="1" spans="1:8">
      <c r="A8" s="25" t="s">
        <v>56</v>
      </c>
      <c r="B8" s="51"/>
      <c r="C8" s="51"/>
      <c r="D8" s="51"/>
      <c r="E8" s="52"/>
      <c r="F8" s="50"/>
      <c r="G8" s="23"/>
      <c r="H8" s="23"/>
    </row>
    <row r="9" s="28" customFormat="1" ht="14.25" customHeight="1" spans="1:18">
      <c r="A9" s="38" t="s">
        <v>183</v>
      </c>
      <c r="B9" s="39"/>
      <c r="G9" s="39"/>
      <c r="H9" s="39"/>
      <c r="I9" s="39"/>
      <c r="J9" s="39"/>
      <c r="K9" s="39"/>
      <c r="M9" s="39"/>
      <c r="N9" s="39"/>
      <c r="O9" s="39"/>
      <c r="R9" s="39"/>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showZeros="0" workbookViewId="0">
      <selection activeCell="K3" sqref="K3"/>
    </sheetView>
  </sheetViews>
  <sheetFormatPr defaultColWidth="9.14285714285714" defaultRowHeight="14.25" customHeight="1"/>
  <cols>
    <col min="1" max="1" width="41" customWidth="1"/>
    <col min="2" max="3" width="10.8571428571429" customWidth="1"/>
    <col min="4" max="7" width="16.2857142857143" customWidth="1"/>
    <col min="8" max="8" width="5.85714285714286" customWidth="1"/>
    <col min="9" max="9" width="15.5714285714286" customWidth="1"/>
    <col min="10" max="10" width="17.1428571428571" customWidth="1"/>
    <col min="11" max="11" width="20.1428571428571" customWidth="1"/>
  </cols>
  <sheetData>
    <row r="1" ht="15" customHeight="1" spans="4:11">
      <c r="D1" s="29"/>
      <c r="E1" s="29"/>
      <c r="F1" s="29"/>
      <c r="G1" s="29"/>
      <c r="H1" s="30"/>
      <c r="I1" s="30"/>
      <c r="J1" s="30"/>
      <c r="K1" s="40" t="s">
        <v>525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"单位名称："&amp;"凤庆县雪山镇新民中心学校"</f>
        <v>单位名称：凤庆县雪山镇新民中心学校</v>
      </c>
      <c r="B3" s="8"/>
      <c r="C3" s="8"/>
      <c r="D3" s="8"/>
      <c r="E3" s="8"/>
      <c r="F3" s="8"/>
      <c r="G3" s="8"/>
      <c r="H3" s="9"/>
      <c r="I3" s="9"/>
      <c r="J3" s="9"/>
      <c r="K3" s="4" t="s">
        <v>171</v>
      </c>
    </row>
    <row r="4" ht="18.75" customHeight="1" spans="1:11">
      <c r="A4" s="10" t="s">
        <v>259</v>
      </c>
      <c r="B4" s="10" t="s">
        <v>187</v>
      </c>
      <c r="C4" s="10" t="s">
        <v>260</v>
      </c>
      <c r="D4" s="11" t="s">
        <v>188</v>
      </c>
      <c r="E4" s="11" t="s">
        <v>189</v>
      </c>
      <c r="F4" s="11" t="s">
        <v>261</v>
      </c>
      <c r="G4" s="11" t="s">
        <v>262</v>
      </c>
      <c r="H4" s="31" t="s">
        <v>56</v>
      </c>
      <c r="I4" s="12" t="s">
        <v>526</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ht="23" customHeight="1" spans="1:18">
      <c r="A11" s="38" t="s">
        <v>183</v>
      </c>
      <c r="B11" s="39"/>
      <c r="G11" s="39"/>
      <c r="H11" s="39"/>
      <c r="I11" s="39"/>
      <c r="J11" s="39"/>
      <c r="K11" s="39"/>
      <c r="M11" s="39"/>
      <c r="N11" s="39"/>
      <c r="O11" s="39"/>
      <c r="R11" s="3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8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C27" sqref="C27"/>
    </sheetView>
  </sheetViews>
  <sheetFormatPr defaultColWidth="9.14285714285714" defaultRowHeight="14.25" customHeight="1" outlineLevelCol="6"/>
  <cols>
    <col min="1" max="1" width="22.4285714285714" customWidth="1"/>
    <col min="2" max="2" width="12.8571428571429" customWidth="1"/>
    <col min="3" max="3" width="41.8571428571429" customWidth="1"/>
    <col min="4" max="4" width="11.5714285714286" customWidth="1"/>
    <col min="5" max="7" width="15" customWidth="1"/>
  </cols>
  <sheetData>
    <row r="1" ht="15" customHeight="1" spans="1:7">
      <c r="A1" s="1"/>
      <c r="B1" s="1"/>
      <c r="C1" s="1"/>
      <c r="D1" s="2"/>
      <c r="E1" s="3"/>
      <c r="F1" s="3"/>
      <c r="G1" s="4" t="s">
        <v>527</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"单位名称："&amp;"凤庆县雪山镇新民中心学校"</f>
        <v>单位名称：凤庆县雪山镇新民中心学校</v>
      </c>
      <c r="B3" s="8"/>
      <c r="C3" s="8"/>
      <c r="D3" s="8"/>
      <c r="E3" s="9"/>
      <c r="F3" s="9"/>
      <c r="G3" s="4" t="s">
        <v>171</v>
      </c>
    </row>
    <row r="4" ht="18.75" customHeight="1" spans="1:7">
      <c r="A4" s="10" t="s">
        <v>260</v>
      </c>
      <c r="B4" s="10" t="s">
        <v>259</v>
      </c>
      <c r="C4" s="10" t="s">
        <v>187</v>
      </c>
      <c r="D4" s="11" t="s">
        <v>528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22" customHeight="1" spans="1:7">
      <c r="A7" s="19">
        <v>1</v>
      </c>
      <c r="B7" s="19">
        <v>2</v>
      </c>
      <c r="C7" s="19">
        <v>3</v>
      </c>
      <c r="D7" s="19">
        <v>4</v>
      </c>
      <c r="E7" s="19">
        <v>5</v>
      </c>
      <c r="F7" s="19">
        <v>6</v>
      </c>
      <c r="G7" s="20">
        <v>7</v>
      </c>
    </row>
    <row r="8" ht="22" customHeight="1" spans="1:7">
      <c r="A8" s="21" t="s">
        <v>71</v>
      </c>
      <c r="B8" s="22"/>
      <c r="C8" s="22"/>
      <c r="D8" s="21"/>
      <c r="E8" s="23">
        <v>211318.1</v>
      </c>
      <c r="F8" s="23"/>
      <c r="G8" s="23"/>
    </row>
    <row r="9" ht="22" customHeight="1" spans="1:7">
      <c r="A9" s="21"/>
      <c r="B9" s="21" t="s">
        <v>529</v>
      </c>
      <c r="C9" s="21" t="s">
        <v>265</v>
      </c>
      <c r="D9" s="21" t="s">
        <v>530</v>
      </c>
      <c r="E9" s="23">
        <v>17110.44</v>
      </c>
      <c r="F9" s="23"/>
      <c r="G9" s="23"/>
    </row>
    <row r="10" ht="22" customHeight="1" spans="1:7">
      <c r="A10" s="24"/>
      <c r="B10" s="21" t="s">
        <v>529</v>
      </c>
      <c r="C10" s="21" t="s">
        <v>270</v>
      </c>
      <c r="D10" s="21" t="s">
        <v>530</v>
      </c>
      <c r="E10" s="23">
        <v>40964.06</v>
      </c>
      <c r="F10" s="23"/>
      <c r="G10" s="23"/>
    </row>
    <row r="11" ht="22" customHeight="1" spans="1:7">
      <c r="A11" s="24"/>
      <c r="B11" s="21" t="s">
        <v>529</v>
      </c>
      <c r="C11" s="21" t="s">
        <v>282</v>
      </c>
      <c r="D11" s="21" t="s">
        <v>530</v>
      </c>
      <c r="E11" s="23">
        <v>1263.6</v>
      </c>
      <c r="F11" s="23"/>
      <c r="G11" s="23"/>
    </row>
    <row r="12" ht="22" customHeight="1" spans="1:7">
      <c r="A12" s="24"/>
      <c r="B12" s="21" t="s">
        <v>529</v>
      </c>
      <c r="C12" s="21" t="s">
        <v>276</v>
      </c>
      <c r="D12" s="21" t="s">
        <v>530</v>
      </c>
      <c r="E12" s="23">
        <v>117000</v>
      </c>
      <c r="F12" s="23"/>
      <c r="G12" s="23"/>
    </row>
    <row r="13" ht="22" customHeight="1" spans="1:7">
      <c r="A13" s="24"/>
      <c r="B13" s="21" t="s">
        <v>529</v>
      </c>
      <c r="C13" s="21" t="s">
        <v>274</v>
      </c>
      <c r="D13" s="21" t="s">
        <v>530</v>
      </c>
      <c r="E13" s="23">
        <v>34980</v>
      </c>
      <c r="F13" s="23"/>
      <c r="G13" s="23"/>
    </row>
    <row r="14" ht="27" customHeight="1" spans="1:7">
      <c r="A14" s="25" t="s">
        <v>56</v>
      </c>
      <c r="B14" s="26" t="s">
        <v>531</v>
      </c>
      <c r="C14" s="26"/>
      <c r="D14" s="27"/>
      <c r="E14" s="23">
        <v>211318.1</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E27" sqref="E27"/>
    </sheetView>
  </sheetViews>
  <sheetFormatPr defaultColWidth="9.14285714285714" defaultRowHeight="14.25" customHeight="1"/>
  <cols>
    <col min="1" max="1" width="15.5714285714286" customWidth="1"/>
    <col min="2" max="2" width="23.1428571428571" customWidth="1"/>
    <col min="3" max="5" width="13.8571428571429" customWidth="1"/>
    <col min="6" max="6" width="13.7142857142857" customWidth="1"/>
    <col min="7" max="8" width="15.5714285714286" customWidth="1"/>
    <col min="9" max="9" width="12.1428571428571" customWidth="1"/>
    <col min="10" max="10" width="8.14285714285714" customWidth="1"/>
    <col min="11" max="11" width="15.5714285714286" customWidth="1"/>
    <col min="12" max="12" width="11.8571428571429" customWidth="1"/>
    <col min="13" max="13" width="15.5714285714286" customWidth="1"/>
    <col min="14" max="14" width="12.1428571428571" customWidth="1"/>
    <col min="15" max="15" width="4.42857142857143" customWidth="1"/>
    <col min="16" max="16" width="11.8571428571429" customWidth="1"/>
    <col min="17" max="17" width="13.7142857142857" customWidth="1"/>
    <col min="18" max="18" width="15.5714285714286" customWidth="1"/>
    <col min="19" max="19" width="17.4285714285714" customWidth="1"/>
  </cols>
  <sheetData>
    <row r="1" ht="15" customHeight="1" spans="10:19">
      <c r="J1" s="201"/>
      <c r="O1" s="69"/>
      <c r="P1" s="69"/>
      <c r="Q1" s="69"/>
      <c r="R1" s="69"/>
      <c r="S1" s="40" t="s">
        <v>53</v>
      </c>
    </row>
    <row r="2" ht="57.75" customHeight="1" spans="1:19">
      <c r="A2" s="129" t="str">
        <f>"2025"&amp;"年部门收入预算表"</f>
        <v>2025年部门收入预算表</v>
      </c>
      <c r="B2" s="186"/>
      <c r="C2" s="186"/>
      <c r="D2" s="186"/>
      <c r="E2" s="186"/>
      <c r="F2" s="186"/>
      <c r="G2" s="186"/>
      <c r="H2" s="186"/>
      <c r="I2" s="186"/>
      <c r="J2" s="186"/>
      <c r="K2" s="186"/>
      <c r="L2" s="186"/>
      <c r="M2" s="186"/>
      <c r="N2" s="186"/>
      <c r="O2" s="202"/>
      <c r="P2" s="202"/>
      <c r="Q2" s="202"/>
      <c r="R2" s="202"/>
      <c r="S2" s="202"/>
    </row>
    <row r="3" ht="18.75" customHeight="1" spans="1:19">
      <c r="A3" s="43" t="str">
        <f>"单位名称："&amp;"凤庆县雪山镇新民中心学校"</f>
        <v>单位名称：凤庆县雪山镇新民中心学校</v>
      </c>
      <c r="B3" s="95"/>
      <c r="C3" s="95"/>
      <c r="D3" s="95"/>
      <c r="E3" s="95"/>
      <c r="F3" s="95"/>
      <c r="G3" s="95"/>
      <c r="H3" s="95"/>
      <c r="I3" s="95"/>
      <c r="J3" s="73"/>
      <c r="K3" s="95"/>
      <c r="L3" s="95"/>
      <c r="M3" s="95"/>
      <c r="N3" s="95"/>
      <c r="O3" s="73"/>
      <c r="P3" s="73"/>
      <c r="Q3" s="73"/>
      <c r="R3" s="73"/>
      <c r="S3" s="40" t="s">
        <v>1</v>
      </c>
    </row>
    <row r="4" ht="18.75" customHeight="1" spans="1:19">
      <c r="A4" s="187" t="s">
        <v>54</v>
      </c>
      <c r="B4" s="188" t="s">
        <v>55</v>
      </c>
      <c r="C4" s="188" t="s">
        <v>56</v>
      </c>
      <c r="D4" s="189" t="s">
        <v>57</v>
      </c>
      <c r="E4" s="190"/>
      <c r="F4" s="190"/>
      <c r="G4" s="190"/>
      <c r="H4" s="190"/>
      <c r="I4" s="190"/>
      <c r="J4" s="203"/>
      <c r="K4" s="190"/>
      <c r="L4" s="190"/>
      <c r="M4" s="190"/>
      <c r="N4" s="204"/>
      <c r="O4" s="189" t="s">
        <v>46</v>
      </c>
      <c r="P4" s="189"/>
      <c r="Q4" s="189"/>
      <c r="R4" s="189"/>
      <c r="S4" s="207"/>
    </row>
    <row r="5" ht="18.75" customHeight="1" spans="1:19">
      <c r="A5" s="191"/>
      <c r="B5" s="192"/>
      <c r="C5" s="192"/>
      <c r="D5" s="193" t="s">
        <v>58</v>
      </c>
      <c r="E5" s="193" t="s">
        <v>59</v>
      </c>
      <c r="F5" s="193" t="s">
        <v>60</v>
      </c>
      <c r="G5" s="193" t="s">
        <v>61</v>
      </c>
      <c r="H5" s="193" t="s">
        <v>62</v>
      </c>
      <c r="I5" s="205" t="s">
        <v>63</v>
      </c>
      <c r="J5" s="205"/>
      <c r="K5" s="205"/>
      <c r="L5" s="205"/>
      <c r="M5" s="205"/>
      <c r="N5" s="196"/>
      <c r="O5" s="193" t="s">
        <v>58</v>
      </c>
      <c r="P5" s="193" t="s">
        <v>59</v>
      </c>
      <c r="Q5" s="193" t="s">
        <v>60</v>
      </c>
      <c r="R5" s="193" t="s">
        <v>61</v>
      </c>
      <c r="S5" s="193" t="s">
        <v>64</v>
      </c>
    </row>
    <row r="6" ht="18.75" customHeight="1" spans="1:19">
      <c r="A6" s="194"/>
      <c r="B6" s="195"/>
      <c r="C6" s="195"/>
      <c r="D6" s="196"/>
      <c r="E6" s="196"/>
      <c r="F6" s="196"/>
      <c r="G6" s="196"/>
      <c r="H6" s="196"/>
      <c r="I6" s="195" t="s">
        <v>58</v>
      </c>
      <c r="J6" s="195" t="s">
        <v>65</v>
      </c>
      <c r="K6" s="195" t="s">
        <v>66</v>
      </c>
      <c r="L6" s="195" t="s">
        <v>67</v>
      </c>
      <c r="M6" s="195" t="s">
        <v>68</v>
      </c>
      <c r="N6" s="195" t="s">
        <v>69</v>
      </c>
      <c r="O6" s="206"/>
      <c r="P6" s="206"/>
      <c r="Q6" s="206"/>
      <c r="R6" s="206"/>
      <c r="S6" s="19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7" t="s">
        <v>70</v>
      </c>
      <c r="B8" s="198" t="s">
        <v>71</v>
      </c>
      <c r="C8" s="23">
        <v>9773775.86</v>
      </c>
      <c r="D8" s="23">
        <v>9773775.86</v>
      </c>
      <c r="E8" s="23">
        <v>7910414.06</v>
      </c>
      <c r="F8" s="23"/>
      <c r="G8" s="23"/>
      <c r="H8" s="23"/>
      <c r="I8" s="23">
        <v>1863361.8</v>
      </c>
      <c r="J8" s="23"/>
      <c r="K8" s="23"/>
      <c r="L8" s="23"/>
      <c r="M8" s="23"/>
      <c r="N8" s="23">
        <v>1863361.8</v>
      </c>
      <c r="O8" s="23"/>
      <c r="P8" s="23"/>
      <c r="Q8" s="23"/>
      <c r="R8" s="23"/>
      <c r="S8" s="23"/>
    </row>
    <row r="9" ht="18.75" customHeight="1" spans="1:19">
      <c r="A9" s="199" t="s">
        <v>56</v>
      </c>
      <c r="B9" s="200"/>
      <c r="C9" s="23">
        <v>9773775.86</v>
      </c>
      <c r="D9" s="23">
        <v>9773775.86</v>
      </c>
      <c r="E9" s="23">
        <v>7910414.06</v>
      </c>
      <c r="F9" s="23"/>
      <c r="G9" s="23"/>
      <c r="H9" s="23"/>
      <c r="I9" s="23">
        <v>1863361.8</v>
      </c>
      <c r="J9" s="23"/>
      <c r="K9" s="23"/>
      <c r="L9" s="23"/>
      <c r="M9" s="23"/>
      <c r="N9" s="23">
        <v>1863361.8</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O3" sqref="O3"/>
    </sheetView>
  </sheetViews>
  <sheetFormatPr defaultColWidth="9.14285714285714" defaultRowHeight="14.25" customHeight="1"/>
  <cols>
    <col min="1" max="1" width="12.2857142857143" customWidth="1"/>
    <col min="2" max="2" width="35" customWidth="1"/>
    <col min="3" max="5" width="12.1428571428571" customWidth="1"/>
    <col min="6" max="6" width="10.1428571428571" customWidth="1"/>
    <col min="7" max="9" width="13" customWidth="1"/>
    <col min="10" max="10" width="12.1428571428571" customWidth="1"/>
    <col min="11" max="12" width="9.28571428571429" customWidth="1"/>
    <col min="13" max="13" width="13.5714285714286" customWidth="1"/>
    <col min="14" max="14" width="17.8571428571429" customWidth="1"/>
    <col min="15" max="15" width="12.1428571428571" customWidth="1"/>
  </cols>
  <sheetData>
    <row r="1" ht="15" customHeight="1" spans="1:15">
      <c r="A1" s="1"/>
      <c r="B1" s="1"/>
      <c r="C1" s="1"/>
      <c r="D1" s="175"/>
      <c r="E1" s="1"/>
      <c r="F1" s="1"/>
      <c r="G1" s="1"/>
      <c r="H1" s="175"/>
      <c r="I1" s="1"/>
      <c r="J1" s="175"/>
      <c r="K1" s="1"/>
      <c r="L1" s="1"/>
      <c r="M1" s="1"/>
      <c r="N1" s="1"/>
      <c r="O1" s="41" t="s">
        <v>72</v>
      </c>
    </row>
    <row r="2" ht="42" customHeight="1" spans="1:15">
      <c r="A2" s="5" t="str">
        <f>"2025"&amp;"年部门支出预算表"</f>
        <v>2025年部门支出预算表</v>
      </c>
      <c r="B2" s="176"/>
      <c r="C2" s="176"/>
      <c r="D2" s="176"/>
      <c r="E2" s="176"/>
      <c r="F2" s="176"/>
      <c r="G2" s="176"/>
      <c r="H2" s="176"/>
      <c r="I2" s="176"/>
      <c r="J2" s="176"/>
      <c r="K2" s="176"/>
      <c r="L2" s="176"/>
      <c r="M2" s="176"/>
      <c r="N2" s="176"/>
      <c r="O2" s="176"/>
    </row>
    <row r="3" ht="18.75" customHeight="1" spans="1:15">
      <c r="A3" s="177" t="str">
        <f>"单位名称："&amp;"凤庆县雪山镇新民中心学校"</f>
        <v>单位名称：凤庆县雪山镇新民中心学校</v>
      </c>
      <c r="B3" s="178"/>
      <c r="C3" s="64"/>
      <c r="D3" s="30"/>
      <c r="E3" s="64"/>
      <c r="F3" s="64"/>
      <c r="G3" s="64"/>
      <c r="H3" s="30"/>
      <c r="I3" s="64"/>
      <c r="J3" s="30"/>
      <c r="K3" s="64"/>
      <c r="L3" s="64"/>
      <c r="M3" s="185"/>
      <c r="N3" s="185"/>
      <c r="O3" s="41" t="s">
        <v>1</v>
      </c>
    </row>
    <row r="4" ht="18.75" customHeight="1" spans="1:15">
      <c r="A4" s="10" t="s">
        <v>73</v>
      </c>
      <c r="B4" s="10" t="s">
        <v>74</v>
      </c>
      <c r="C4" s="10" t="s">
        <v>56</v>
      </c>
      <c r="D4" s="12" t="s">
        <v>59</v>
      </c>
      <c r="E4" s="76" t="s">
        <v>75</v>
      </c>
      <c r="F4" s="138" t="s">
        <v>76</v>
      </c>
      <c r="G4" s="10" t="s">
        <v>60</v>
      </c>
      <c r="H4" s="10" t="s">
        <v>61</v>
      </c>
      <c r="I4" s="10" t="s">
        <v>77</v>
      </c>
      <c r="J4" s="12" t="s">
        <v>78</v>
      </c>
      <c r="K4" s="13"/>
      <c r="L4" s="13"/>
      <c r="M4" s="13"/>
      <c r="N4" s="13"/>
      <c r="O4" s="14"/>
    </row>
    <row r="5" ht="30" customHeight="1" spans="1:15">
      <c r="A5" s="18"/>
      <c r="B5" s="18"/>
      <c r="C5" s="18"/>
      <c r="D5" s="68" t="s">
        <v>58</v>
      </c>
      <c r="E5" s="94" t="s">
        <v>75</v>
      </c>
      <c r="F5" s="94" t="s">
        <v>76</v>
      </c>
      <c r="G5" s="18"/>
      <c r="H5" s="18"/>
      <c r="I5" s="18"/>
      <c r="J5" s="68" t="s">
        <v>58</v>
      </c>
      <c r="K5" s="48" t="s">
        <v>79</v>
      </c>
      <c r="L5" s="48" t="s">
        <v>80</v>
      </c>
      <c r="M5" s="48" t="s">
        <v>81</v>
      </c>
      <c r="N5" s="48" t="s">
        <v>82</v>
      </c>
      <c r="O5" s="48" t="s">
        <v>83</v>
      </c>
    </row>
    <row r="6" ht="18.75" customHeight="1" spans="1:15">
      <c r="A6" s="119">
        <v>1</v>
      </c>
      <c r="B6" s="119">
        <v>2</v>
      </c>
      <c r="C6" s="68">
        <v>3</v>
      </c>
      <c r="D6" s="68">
        <v>4</v>
      </c>
      <c r="E6" s="68">
        <v>5</v>
      </c>
      <c r="F6" s="68">
        <v>6</v>
      </c>
      <c r="G6" s="68">
        <v>7</v>
      </c>
      <c r="H6" s="68">
        <v>8</v>
      </c>
      <c r="I6" s="68">
        <v>9</v>
      </c>
      <c r="J6" s="68">
        <v>10</v>
      </c>
      <c r="K6" s="68">
        <v>11</v>
      </c>
      <c r="L6" s="68">
        <v>12</v>
      </c>
      <c r="M6" s="68">
        <v>13</v>
      </c>
      <c r="N6" s="68">
        <v>14</v>
      </c>
      <c r="O6" s="68">
        <v>15</v>
      </c>
    </row>
    <row r="7" ht="18.75" customHeight="1" spans="1:15">
      <c r="A7" s="133" t="s">
        <v>84</v>
      </c>
      <c r="B7" s="164" t="s">
        <v>85</v>
      </c>
      <c r="C7" s="23">
        <v>7974491.75</v>
      </c>
      <c r="D7" s="23">
        <v>6111129.95</v>
      </c>
      <c r="E7" s="23">
        <v>5899811.85</v>
      </c>
      <c r="F7" s="23">
        <v>211318.1</v>
      </c>
      <c r="G7" s="23"/>
      <c r="H7" s="23"/>
      <c r="I7" s="23"/>
      <c r="J7" s="23">
        <v>1863361.8</v>
      </c>
      <c r="K7" s="23"/>
      <c r="L7" s="23"/>
      <c r="M7" s="23"/>
      <c r="N7" s="23"/>
      <c r="O7" s="23">
        <v>1863361.8</v>
      </c>
    </row>
    <row r="8" ht="18.75" customHeight="1" spans="1:15">
      <c r="A8" s="179" t="s">
        <v>86</v>
      </c>
      <c r="B8" s="215" t="s">
        <v>87</v>
      </c>
      <c r="C8" s="23">
        <v>7973519.75</v>
      </c>
      <c r="D8" s="23">
        <v>6110157.95</v>
      </c>
      <c r="E8" s="23">
        <v>5899811.85</v>
      </c>
      <c r="F8" s="23">
        <v>210346.1</v>
      </c>
      <c r="G8" s="23"/>
      <c r="H8" s="23"/>
      <c r="I8" s="23"/>
      <c r="J8" s="23">
        <v>1863361.8</v>
      </c>
      <c r="K8" s="23"/>
      <c r="L8" s="23"/>
      <c r="M8" s="23"/>
      <c r="N8" s="23"/>
      <c r="O8" s="23">
        <v>1863361.8</v>
      </c>
    </row>
    <row r="9" ht="18.75" customHeight="1" spans="1:15">
      <c r="A9" s="181" t="s">
        <v>88</v>
      </c>
      <c r="B9" s="216" t="s">
        <v>89</v>
      </c>
      <c r="C9" s="23">
        <v>566643.6</v>
      </c>
      <c r="D9" s="23">
        <v>153243.6</v>
      </c>
      <c r="E9" s="23"/>
      <c r="F9" s="23">
        <v>153243.6</v>
      </c>
      <c r="G9" s="23"/>
      <c r="H9" s="23"/>
      <c r="I9" s="23"/>
      <c r="J9" s="23">
        <v>413400</v>
      </c>
      <c r="K9" s="23"/>
      <c r="L9" s="23"/>
      <c r="M9" s="23"/>
      <c r="N9" s="23"/>
      <c r="O9" s="23">
        <v>413400</v>
      </c>
    </row>
    <row r="10" ht="18.75" customHeight="1" spans="1:15">
      <c r="A10" s="181" t="s">
        <v>90</v>
      </c>
      <c r="B10" s="216" t="s">
        <v>91</v>
      </c>
      <c r="C10" s="23">
        <v>7406876.15</v>
      </c>
      <c r="D10" s="23">
        <v>5956914.35</v>
      </c>
      <c r="E10" s="23">
        <v>5899811.85</v>
      </c>
      <c r="F10" s="23">
        <v>57102.5</v>
      </c>
      <c r="G10" s="23"/>
      <c r="H10" s="23"/>
      <c r="I10" s="23"/>
      <c r="J10" s="23">
        <v>1449961.8</v>
      </c>
      <c r="K10" s="23"/>
      <c r="L10" s="23"/>
      <c r="M10" s="23"/>
      <c r="N10" s="23"/>
      <c r="O10" s="23">
        <v>1449961.8</v>
      </c>
    </row>
    <row r="11" ht="18.75" customHeight="1" spans="1:15">
      <c r="A11" s="179" t="s">
        <v>92</v>
      </c>
      <c r="B11" s="215" t="s">
        <v>93</v>
      </c>
      <c r="C11" s="23">
        <v>972</v>
      </c>
      <c r="D11" s="23">
        <v>972</v>
      </c>
      <c r="E11" s="23"/>
      <c r="F11" s="23">
        <v>972</v>
      </c>
      <c r="G11" s="23"/>
      <c r="H11" s="23"/>
      <c r="I11" s="23"/>
      <c r="J11" s="23"/>
      <c r="K11" s="23"/>
      <c r="L11" s="23"/>
      <c r="M11" s="23"/>
      <c r="N11" s="23"/>
      <c r="O11" s="23"/>
    </row>
    <row r="12" ht="18.75" customHeight="1" spans="1:15">
      <c r="A12" s="181" t="s">
        <v>94</v>
      </c>
      <c r="B12" s="216" t="s">
        <v>95</v>
      </c>
      <c r="C12" s="23">
        <v>972</v>
      </c>
      <c r="D12" s="23">
        <v>972</v>
      </c>
      <c r="E12" s="23"/>
      <c r="F12" s="23">
        <v>972</v>
      </c>
      <c r="G12" s="23"/>
      <c r="H12" s="23"/>
      <c r="I12" s="23"/>
      <c r="J12" s="23"/>
      <c r="K12" s="23"/>
      <c r="L12" s="23"/>
      <c r="M12" s="23"/>
      <c r="N12" s="23"/>
      <c r="O12" s="23"/>
    </row>
    <row r="13" ht="18.75" customHeight="1" spans="1:15">
      <c r="A13" s="133" t="s">
        <v>96</v>
      </c>
      <c r="B13" s="164" t="s">
        <v>97</v>
      </c>
      <c r="C13" s="23">
        <v>907504.08</v>
      </c>
      <c r="D13" s="23">
        <v>907504.08</v>
      </c>
      <c r="E13" s="23">
        <v>907504.08</v>
      </c>
      <c r="F13" s="23"/>
      <c r="G13" s="23"/>
      <c r="H13" s="23"/>
      <c r="I13" s="23"/>
      <c r="J13" s="23"/>
      <c r="K13" s="23"/>
      <c r="L13" s="23"/>
      <c r="M13" s="23"/>
      <c r="N13" s="23"/>
      <c r="O13" s="23"/>
    </row>
    <row r="14" ht="18.75" customHeight="1" spans="1:15">
      <c r="A14" s="179" t="s">
        <v>98</v>
      </c>
      <c r="B14" s="215" t="s">
        <v>99</v>
      </c>
      <c r="C14" s="23">
        <v>864004.08</v>
      </c>
      <c r="D14" s="23">
        <v>864004.08</v>
      </c>
      <c r="E14" s="23">
        <v>864004.08</v>
      </c>
      <c r="F14" s="23"/>
      <c r="G14" s="23"/>
      <c r="H14" s="23"/>
      <c r="I14" s="23"/>
      <c r="J14" s="23"/>
      <c r="K14" s="23"/>
      <c r="L14" s="23"/>
      <c r="M14" s="23"/>
      <c r="N14" s="23"/>
      <c r="O14" s="23"/>
    </row>
    <row r="15" ht="18.75" customHeight="1" spans="1:15">
      <c r="A15" s="181" t="s">
        <v>100</v>
      </c>
      <c r="B15" s="216" t="s">
        <v>101</v>
      </c>
      <c r="C15" s="23">
        <v>186910.32</v>
      </c>
      <c r="D15" s="23">
        <v>186910.32</v>
      </c>
      <c r="E15" s="23">
        <v>186910.32</v>
      </c>
      <c r="F15" s="23"/>
      <c r="G15" s="23"/>
      <c r="H15" s="23"/>
      <c r="I15" s="23"/>
      <c r="J15" s="23"/>
      <c r="K15" s="23"/>
      <c r="L15" s="23"/>
      <c r="M15" s="23"/>
      <c r="N15" s="23"/>
      <c r="O15" s="23"/>
    </row>
    <row r="16" ht="18.75" customHeight="1" spans="1:15">
      <c r="A16" s="181" t="s">
        <v>102</v>
      </c>
      <c r="B16" s="216" t="s">
        <v>103</v>
      </c>
      <c r="C16" s="23">
        <v>677093.76</v>
      </c>
      <c r="D16" s="23">
        <v>677093.76</v>
      </c>
      <c r="E16" s="23">
        <v>677093.76</v>
      </c>
      <c r="F16" s="23"/>
      <c r="G16" s="23"/>
      <c r="H16" s="23"/>
      <c r="I16" s="23"/>
      <c r="J16" s="23"/>
      <c r="K16" s="23"/>
      <c r="L16" s="23"/>
      <c r="M16" s="23"/>
      <c r="N16" s="23"/>
      <c r="O16" s="23"/>
    </row>
    <row r="17" ht="18.75" customHeight="1" spans="1:15">
      <c r="A17" s="179" t="s">
        <v>104</v>
      </c>
      <c r="B17" s="215" t="s">
        <v>105</v>
      </c>
      <c r="C17" s="23">
        <v>43500</v>
      </c>
      <c r="D17" s="23">
        <v>43500</v>
      </c>
      <c r="E17" s="23">
        <v>43500</v>
      </c>
      <c r="F17" s="23"/>
      <c r="G17" s="23"/>
      <c r="H17" s="23"/>
      <c r="I17" s="23"/>
      <c r="J17" s="23"/>
      <c r="K17" s="23"/>
      <c r="L17" s="23"/>
      <c r="M17" s="23"/>
      <c r="N17" s="23"/>
      <c r="O17" s="23"/>
    </row>
    <row r="18" ht="18.75" customHeight="1" spans="1:15">
      <c r="A18" s="181" t="s">
        <v>106</v>
      </c>
      <c r="B18" s="216" t="s">
        <v>107</v>
      </c>
      <c r="C18" s="23">
        <v>43500</v>
      </c>
      <c r="D18" s="23">
        <v>43500</v>
      </c>
      <c r="E18" s="23">
        <v>43500</v>
      </c>
      <c r="F18" s="23"/>
      <c r="G18" s="23"/>
      <c r="H18" s="23"/>
      <c r="I18" s="23"/>
      <c r="J18" s="23"/>
      <c r="K18" s="23"/>
      <c r="L18" s="23"/>
      <c r="M18" s="23"/>
      <c r="N18" s="23"/>
      <c r="O18" s="23"/>
    </row>
    <row r="19" ht="18.75" customHeight="1" spans="1:15">
      <c r="A19" s="133" t="s">
        <v>108</v>
      </c>
      <c r="B19" s="164" t="s">
        <v>109</v>
      </c>
      <c r="C19" s="23">
        <v>320096.03</v>
      </c>
      <c r="D19" s="23">
        <v>320096.03</v>
      </c>
      <c r="E19" s="23">
        <v>320096.03</v>
      </c>
      <c r="F19" s="23"/>
      <c r="G19" s="23"/>
      <c r="H19" s="23"/>
      <c r="I19" s="23"/>
      <c r="J19" s="23"/>
      <c r="K19" s="23"/>
      <c r="L19" s="23"/>
      <c r="M19" s="23"/>
      <c r="N19" s="23"/>
      <c r="O19" s="23"/>
    </row>
    <row r="20" ht="18.75" customHeight="1" spans="1:15">
      <c r="A20" s="179" t="s">
        <v>110</v>
      </c>
      <c r="B20" s="215" t="s">
        <v>111</v>
      </c>
      <c r="C20" s="23">
        <v>320096.03</v>
      </c>
      <c r="D20" s="23">
        <v>320096.03</v>
      </c>
      <c r="E20" s="23">
        <v>320096.03</v>
      </c>
      <c r="F20" s="23"/>
      <c r="G20" s="23"/>
      <c r="H20" s="23"/>
      <c r="I20" s="23"/>
      <c r="J20" s="23"/>
      <c r="K20" s="23"/>
      <c r="L20" s="23"/>
      <c r="M20" s="23"/>
      <c r="N20" s="23"/>
      <c r="O20" s="23"/>
    </row>
    <row r="21" ht="18.75" customHeight="1" spans="1:15">
      <c r="A21" s="181" t="s">
        <v>112</v>
      </c>
      <c r="B21" s="216" t="s">
        <v>113</v>
      </c>
      <c r="C21" s="23">
        <v>300460.36</v>
      </c>
      <c r="D21" s="23">
        <v>300460.36</v>
      </c>
      <c r="E21" s="23">
        <v>300460.36</v>
      </c>
      <c r="F21" s="23"/>
      <c r="G21" s="23"/>
      <c r="H21" s="23"/>
      <c r="I21" s="23"/>
      <c r="J21" s="23"/>
      <c r="K21" s="23"/>
      <c r="L21" s="23"/>
      <c r="M21" s="23"/>
      <c r="N21" s="23"/>
      <c r="O21" s="23"/>
    </row>
    <row r="22" ht="18.75" customHeight="1" spans="1:15">
      <c r="A22" s="181" t="s">
        <v>114</v>
      </c>
      <c r="B22" s="216" t="s">
        <v>115</v>
      </c>
      <c r="C22" s="23">
        <v>19635.67</v>
      </c>
      <c r="D22" s="23">
        <v>19635.67</v>
      </c>
      <c r="E22" s="23">
        <v>19635.67</v>
      </c>
      <c r="F22" s="23"/>
      <c r="G22" s="23"/>
      <c r="H22" s="23"/>
      <c r="I22" s="23"/>
      <c r="J22" s="23"/>
      <c r="K22" s="23"/>
      <c r="L22" s="23"/>
      <c r="M22" s="23"/>
      <c r="N22" s="23"/>
      <c r="O22" s="23"/>
    </row>
    <row r="23" ht="18.75" customHeight="1" spans="1:15">
      <c r="A23" s="133" t="s">
        <v>116</v>
      </c>
      <c r="B23" s="164" t="s">
        <v>117</v>
      </c>
      <c r="C23" s="23">
        <v>571684</v>
      </c>
      <c r="D23" s="23">
        <v>571684</v>
      </c>
      <c r="E23" s="23">
        <v>571684</v>
      </c>
      <c r="F23" s="23"/>
      <c r="G23" s="23"/>
      <c r="H23" s="23"/>
      <c r="I23" s="23"/>
      <c r="J23" s="23"/>
      <c r="K23" s="23"/>
      <c r="L23" s="23"/>
      <c r="M23" s="23"/>
      <c r="N23" s="23"/>
      <c r="O23" s="23"/>
    </row>
    <row r="24" ht="18.75" customHeight="1" spans="1:15">
      <c r="A24" s="179" t="s">
        <v>118</v>
      </c>
      <c r="B24" s="215" t="s">
        <v>119</v>
      </c>
      <c r="C24" s="23">
        <v>571684</v>
      </c>
      <c r="D24" s="23">
        <v>571684</v>
      </c>
      <c r="E24" s="23">
        <v>571684</v>
      </c>
      <c r="F24" s="23"/>
      <c r="G24" s="23"/>
      <c r="H24" s="23"/>
      <c r="I24" s="23"/>
      <c r="J24" s="23"/>
      <c r="K24" s="23"/>
      <c r="L24" s="23"/>
      <c r="M24" s="23"/>
      <c r="N24" s="23"/>
      <c r="O24" s="23"/>
    </row>
    <row r="25" ht="18.75" customHeight="1" spans="1:15">
      <c r="A25" s="181" t="s">
        <v>120</v>
      </c>
      <c r="B25" s="216" t="s">
        <v>121</v>
      </c>
      <c r="C25" s="23">
        <v>571684</v>
      </c>
      <c r="D25" s="23">
        <v>571684</v>
      </c>
      <c r="E25" s="23">
        <v>571684</v>
      </c>
      <c r="F25" s="23"/>
      <c r="G25" s="23"/>
      <c r="H25" s="23"/>
      <c r="I25" s="23"/>
      <c r="J25" s="23"/>
      <c r="K25" s="23"/>
      <c r="L25" s="23"/>
      <c r="M25" s="23"/>
      <c r="N25" s="23"/>
      <c r="O25" s="23"/>
    </row>
    <row r="26" ht="18.75" customHeight="1" spans="1:15">
      <c r="A26" s="183" t="s">
        <v>122</v>
      </c>
      <c r="B26" s="184" t="s">
        <v>122</v>
      </c>
      <c r="C26" s="23">
        <v>9773775.86</v>
      </c>
      <c r="D26" s="23">
        <v>7910414.06</v>
      </c>
      <c r="E26" s="23">
        <v>7699095.96</v>
      </c>
      <c r="F26" s="23">
        <v>211318.1</v>
      </c>
      <c r="G26" s="23"/>
      <c r="H26" s="23"/>
      <c r="I26" s="23"/>
      <c r="J26" s="23">
        <v>1863361.8</v>
      </c>
      <c r="K26" s="23"/>
      <c r="L26" s="23"/>
      <c r="M26" s="23"/>
      <c r="N26" s="23"/>
      <c r="O26" s="23">
        <v>1863361.8</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abSelected="1" workbookViewId="0">
      <selection activeCell="I14" sqref="I14"/>
    </sheetView>
  </sheetViews>
  <sheetFormatPr defaultColWidth="9.14285714285714" defaultRowHeight="14.25" outlineLevelCol="3"/>
  <cols>
    <col min="1" max="1" width="39.2857142857143" customWidth="1"/>
    <col min="2" max="2" width="26.2857142857143" customWidth="1"/>
    <col min="3" max="3" width="35.847619047619" customWidth="1"/>
    <col min="4" max="4" width="26.4285714285714" customWidth="1"/>
  </cols>
  <sheetData>
    <row r="1" spans="1:4">
      <c r="A1" s="1"/>
      <c r="B1" s="1"/>
      <c r="C1" s="1"/>
      <c r="D1" s="41" t="s">
        <v>123</v>
      </c>
    </row>
    <row r="2" ht="28.5" spans="1:4">
      <c r="A2" s="5" t="str">
        <f>"2025"&amp;"年部门财政拨款收支预算总表"</f>
        <v>2025年部门财政拨款收支预算总表</v>
      </c>
      <c r="B2" s="162"/>
      <c r="C2" s="162"/>
      <c r="D2" s="162"/>
    </row>
    <row r="3" ht="15" customHeight="1" spans="1:4">
      <c r="A3" s="7" t="str">
        <f>"单位名称："&amp;"凤庆县雪山镇新民中心学校"</f>
        <v>单位名称：凤庆县雪山镇新民中心学校</v>
      </c>
      <c r="B3" s="163"/>
      <c r="C3" s="163"/>
      <c r="D3" s="41" t="s">
        <v>1</v>
      </c>
    </row>
    <row r="4" ht="15" customHeight="1" spans="1:4">
      <c r="A4" s="12" t="s">
        <v>2</v>
      </c>
      <c r="B4" s="14"/>
      <c r="C4" s="12" t="s">
        <v>3</v>
      </c>
      <c r="D4" s="14"/>
    </row>
    <row r="5" ht="15" customHeight="1" spans="1:4">
      <c r="A5" s="31" t="s">
        <v>4</v>
      </c>
      <c r="B5" s="108" t="str">
        <f>"2025"&amp;"年预算数"</f>
        <v>2025年预算数</v>
      </c>
      <c r="C5" s="31" t="s">
        <v>124</v>
      </c>
      <c r="D5" s="108" t="str">
        <f>"2025"&amp;"年预算数"</f>
        <v>2025年预算数</v>
      </c>
    </row>
    <row r="6" ht="15" customHeight="1" spans="1:4">
      <c r="A6" s="33"/>
      <c r="B6" s="18"/>
      <c r="C6" s="33"/>
      <c r="D6" s="18"/>
    </row>
    <row r="7" ht="15" customHeight="1" spans="1:4">
      <c r="A7" s="164" t="s">
        <v>125</v>
      </c>
      <c r="B7" s="23">
        <v>7910414.06</v>
      </c>
      <c r="C7" s="22" t="s">
        <v>126</v>
      </c>
      <c r="D7" s="23">
        <v>7910414.06</v>
      </c>
    </row>
    <row r="8" ht="15" customHeight="1" spans="1:4">
      <c r="A8" s="165" t="s">
        <v>127</v>
      </c>
      <c r="B8" s="23">
        <v>7910414.06</v>
      </c>
      <c r="C8" s="22" t="s">
        <v>128</v>
      </c>
      <c r="D8" s="23"/>
    </row>
    <row r="9" ht="15" customHeight="1" spans="1:4">
      <c r="A9" s="165" t="s">
        <v>129</v>
      </c>
      <c r="B9" s="23"/>
      <c r="C9" s="22" t="s">
        <v>130</v>
      </c>
      <c r="D9" s="23"/>
    </row>
    <row r="10" ht="15" customHeight="1" spans="1:4">
      <c r="A10" s="165" t="s">
        <v>131</v>
      </c>
      <c r="B10" s="23"/>
      <c r="C10" s="22" t="s">
        <v>132</v>
      </c>
      <c r="D10" s="23"/>
    </row>
    <row r="11" ht="15" customHeight="1" spans="1:4">
      <c r="A11" s="166" t="s">
        <v>133</v>
      </c>
      <c r="B11" s="23"/>
      <c r="C11" s="167" t="s">
        <v>134</v>
      </c>
      <c r="D11" s="23"/>
    </row>
    <row r="12" ht="15" customHeight="1" spans="1:4">
      <c r="A12" s="168" t="s">
        <v>127</v>
      </c>
      <c r="B12" s="23"/>
      <c r="C12" s="169" t="s">
        <v>135</v>
      </c>
      <c r="D12" s="23">
        <v>6111129.95</v>
      </c>
    </row>
    <row r="13" ht="15" customHeight="1" spans="1:4">
      <c r="A13" s="168" t="s">
        <v>129</v>
      </c>
      <c r="B13" s="23"/>
      <c r="C13" s="169" t="s">
        <v>136</v>
      </c>
      <c r="D13" s="23"/>
    </row>
    <row r="14" ht="15" customHeight="1" spans="1:4">
      <c r="A14" s="168" t="s">
        <v>131</v>
      </c>
      <c r="B14" s="23"/>
      <c r="C14" s="169" t="s">
        <v>137</v>
      </c>
      <c r="D14" s="23"/>
    </row>
    <row r="15" ht="15" customHeight="1" spans="1:4">
      <c r="A15" s="168" t="s">
        <v>26</v>
      </c>
      <c r="B15" s="23"/>
      <c r="C15" s="169" t="s">
        <v>138</v>
      </c>
      <c r="D15" s="23">
        <v>907504.08</v>
      </c>
    </row>
    <row r="16" ht="15" customHeight="1" spans="1:4">
      <c r="A16" s="168" t="s">
        <v>26</v>
      </c>
      <c r="B16" s="23" t="s">
        <v>26</v>
      </c>
      <c r="C16" s="169" t="s">
        <v>139</v>
      </c>
      <c r="D16" s="23">
        <v>320096.03</v>
      </c>
    </row>
    <row r="17" ht="15" customHeight="1" spans="1:4">
      <c r="A17" s="170" t="s">
        <v>26</v>
      </c>
      <c r="B17" s="23" t="s">
        <v>26</v>
      </c>
      <c r="C17" s="169" t="s">
        <v>140</v>
      </c>
      <c r="D17" s="23"/>
    </row>
    <row r="18" ht="15" customHeight="1" spans="1:4">
      <c r="A18" s="170" t="s">
        <v>26</v>
      </c>
      <c r="B18" s="23" t="s">
        <v>26</v>
      </c>
      <c r="C18" s="169" t="s">
        <v>141</v>
      </c>
      <c r="D18" s="23"/>
    </row>
    <row r="19" ht="15" customHeight="1" spans="1:4">
      <c r="A19" s="171" t="s">
        <v>26</v>
      </c>
      <c r="B19" s="23" t="s">
        <v>26</v>
      </c>
      <c r="C19" s="169" t="s">
        <v>142</v>
      </c>
      <c r="D19" s="23"/>
    </row>
    <row r="20" ht="15" customHeight="1" spans="1:4">
      <c r="A20" s="171" t="s">
        <v>26</v>
      </c>
      <c r="B20" s="23" t="s">
        <v>26</v>
      </c>
      <c r="C20" s="169" t="s">
        <v>143</v>
      </c>
      <c r="D20" s="23"/>
    </row>
    <row r="21" ht="15" customHeight="1" spans="1:4">
      <c r="A21" s="171" t="s">
        <v>26</v>
      </c>
      <c r="B21" s="23" t="s">
        <v>26</v>
      </c>
      <c r="C21" s="169" t="s">
        <v>144</v>
      </c>
      <c r="D21" s="23"/>
    </row>
    <row r="22" ht="15" customHeight="1" spans="1:4">
      <c r="A22" s="171" t="s">
        <v>26</v>
      </c>
      <c r="B22" s="23" t="s">
        <v>26</v>
      </c>
      <c r="C22" s="169" t="s">
        <v>145</v>
      </c>
      <c r="D22" s="23"/>
    </row>
    <row r="23" ht="15" customHeight="1" spans="1:4">
      <c r="A23" s="171" t="s">
        <v>26</v>
      </c>
      <c r="B23" s="23" t="s">
        <v>26</v>
      </c>
      <c r="C23" s="169" t="s">
        <v>146</v>
      </c>
      <c r="D23" s="23"/>
    </row>
    <row r="24" ht="15" customHeight="1" spans="1:4">
      <c r="A24" s="171" t="s">
        <v>26</v>
      </c>
      <c r="B24" s="23" t="s">
        <v>26</v>
      </c>
      <c r="C24" s="169" t="s">
        <v>147</v>
      </c>
      <c r="D24" s="23"/>
    </row>
    <row r="25" ht="15" customHeight="1" spans="1:4">
      <c r="A25" s="171" t="s">
        <v>26</v>
      </c>
      <c r="B25" s="23" t="s">
        <v>26</v>
      </c>
      <c r="C25" s="169" t="s">
        <v>148</v>
      </c>
      <c r="D25" s="23"/>
    </row>
    <row r="26" ht="15" customHeight="1" spans="1:4">
      <c r="A26" s="171" t="s">
        <v>26</v>
      </c>
      <c r="B26" s="23" t="s">
        <v>26</v>
      </c>
      <c r="C26" s="169" t="s">
        <v>149</v>
      </c>
      <c r="D26" s="23">
        <v>571684</v>
      </c>
    </row>
    <row r="27" ht="15" customHeight="1" spans="1:4">
      <c r="A27" s="171" t="s">
        <v>26</v>
      </c>
      <c r="B27" s="23" t="s">
        <v>26</v>
      </c>
      <c r="C27" s="169" t="s">
        <v>150</v>
      </c>
      <c r="D27" s="23"/>
    </row>
    <row r="28" ht="15" customHeight="1" spans="1:4">
      <c r="A28" s="171" t="s">
        <v>26</v>
      </c>
      <c r="B28" s="23" t="s">
        <v>26</v>
      </c>
      <c r="C28" s="169" t="s">
        <v>151</v>
      </c>
      <c r="D28" s="23"/>
    </row>
    <row r="29" ht="15" customHeight="1" spans="1:4">
      <c r="A29" s="171" t="s">
        <v>26</v>
      </c>
      <c r="B29" s="23" t="s">
        <v>26</v>
      </c>
      <c r="C29" s="169" t="s">
        <v>152</v>
      </c>
      <c r="D29" s="23"/>
    </row>
    <row r="30" ht="15" customHeight="1" spans="1:4">
      <c r="A30" s="171" t="s">
        <v>26</v>
      </c>
      <c r="B30" s="23" t="s">
        <v>26</v>
      </c>
      <c r="C30" s="169" t="s">
        <v>153</v>
      </c>
      <c r="D30" s="23"/>
    </row>
    <row r="31" ht="15" customHeight="1" spans="1:4">
      <c r="A31" s="172" t="s">
        <v>26</v>
      </c>
      <c r="B31" s="23" t="s">
        <v>26</v>
      </c>
      <c r="C31" s="169" t="s">
        <v>154</v>
      </c>
      <c r="D31" s="23"/>
    </row>
    <row r="32" ht="15" customHeight="1" spans="1:4">
      <c r="A32" s="172" t="s">
        <v>26</v>
      </c>
      <c r="B32" s="23" t="s">
        <v>26</v>
      </c>
      <c r="C32" s="169" t="s">
        <v>155</v>
      </c>
      <c r="D32" s="23"/>
    </row>
    <row r="33" ht="15" customHeight="1" spans="1:4">
      <c r="A33" s="172" t="s">
        <v>26</v>
      </c>
      <c r="B33" s="23" t="s">
        <v>26</v>
      </c>
      <c r="C33" s="169" t="s">
        <v>156</v>
      </c>
      <c r="D33" s="23"/>
    </row>
    <row r="34" ht="15" customHeight="1" spans="1:4">
      <c r="A34" s="172"/>
      <c r="B34" s="23"/>
      <c r="C34" s="169" t="s">
        <v>157</v>
      </c>
      <c r="D34" s="23"/>
    </row>
    <row r="35" ht="15" customHeight="1" spans="1:4">
      <c r="A35" s="172" t="s">
        <v>26</v>
      </c>
      <c r="B35" s="23" t="s">
        <v>26</v>
      </c>
      <c r="C35" s="169" t="s">
        <v>158</v>
      </c>
      <c r="D35" s="23"/>
    </row>
    <row r="36" ht="15" customHeight="1" spans="1:4">
      <c r="A36" s="57" t="s">
        <v>159</v>
      </c>
      <c r="B36" s="173">
        <v>7910414.06</v>
      </c>
      <c r="C36" s="174" t="s">
        <v>52</v>
      </c>
      <c r="D36" s="173">
        <v>7910414.06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9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G3" sqref="G3"/>
    </sheetView>
  </sheetViews>
  <sheetFormatPr defaultColWidth="9.14285714285714" defaultRowHeight="14.25" outlineLevelCol="6"/>
  <cols>
    <col min="1" max="1" width="16.7142857142857" customWidth="1"/>
    <col min="2" max="2" width="36.1428571428571" customWidth="1"/>
    <col min="3" max="6" width="13.8571428571429" customWidth="1"/>
    <col min="7" max="7" width="15.5714285714286" customWidth="1"/>
  </cols>
  <sheetData>
    <row r="1" spans="4:7">
      <c r="D1" s="152"/>
      <c r="F1" s="59"/>
      <c r="G1" s="41" t="s">
        <v>160</v>
      </c>
    </row>
    <row r="2" ht="28.5" spans="1:7">
      <c r="A2" s="5" t="str">
        <f>"2025"&amp;"年一般公共预算支出预算表（按功能科目分类）"</f>
        <v>2025年一般公共预算支出预算表（按功能科目分类）</v>
      </c>
      <c r="B2" s="153"/>
      <c r="C2" s="153"/>
      <c r="D2" s="153"/>
      <c r="E2" s="153"/>
      <c r="F2" s="153"/>
      <c r="G2" s="153"/>
    </row>
    <row r="3" spans="1:7">
      <c r="A3" s="154" t="str">
        <f>"单位名称："&amp;"凤庆县雪山镇新民中心学校"</f>
        <v>单位名称：凤庆县雪山镇新民中心学校</v>
      </c>
      <c r="B3" s="29"/>
      <c r="C3" s="30"/>
      <c r="D3" s="30"/>
      <c r="E3" s="30"/>
      <c r="F3" s="103"/>
      <c r="G3" s="41" t="s">
        <v>1</v>
      </c>
    </row>
    <row r="4" ht="17" customHeight="1" spans="1:7">
      <c r="A4" s="155" t="s">
        <v>161</v>
      </c>
      <c r="B4" s="156"/>
      <c r="C4" s="108" t="s">
        <v>56</v>
      </c>
      <c r="D4" s="131" t="s">
        <v>75</v>
      </c>
      <c r="E4" s="13"/>
      <c r="F4" s="14"/>
      <c r="G4" s="124" t="s">
        <v>76</v>
      </c>
    </row>
    <row r="5" ht="17" customHeight="1" spans="1:7">
      <c r="A5" s="157" t="s">
        <v>73</v>
      </c>
      <c r="B5" s="157" t="s">
        <v>74</v>
      </c>
      <c r="C5" s="33"/>
      <c r="D5" s="68" t="s">
        <v>58</v>
      </c>
      <c r="E5" s="68" t="s">
        <v>162</v>
      </c>
      <c r="F5" s="68" t="s">
        <v>163</v>
      </c>
      <c r="G5" s="96"/>
    </row>
    <row r="6" ht="17" customHeight="1" spans="1:7">
      <c r="A6" s="157" t="s">
        <v>164</v>
      </c>
      <c r="B6" s="157" t="s">
        <v>165</v>
      </c>
      <c r="C6" s="157" t="s">
        <v>166</v>
      </c>
      <c r="D6" s="68">
        <v>4</v>
      </c>
      <c r="E6" s="158" t="s">
        <v>167</v>
      </c>
      <c r="F6" s="158" t="s">
        <v>168</v>
      </c>
      <c r="G6" s="157" t="s">
        <v>169</v>
      </c>
    </row>
    <row r="7" ht="17" customHeight="1" spans="1:7">
      <c r="A7" s="34" t="s">
        <v>84</v>
      </c>
      <c r="B7" s="34" t="s">
        <v>85</v>
      </c>
      <c r="C7" s="23">
        <v>6111129.95</v>
      </c>
      <c r="D7" s="23">
        <v>5899811.85</v>
      </c>
      <c r="E7" s="23">
        <v>5750958.85</v>
      </c>
      <c r="F7" s="23">
        <v>148853</v>
      </c>
      <c r="G7" s="23">
        <v>211318.1</v>
      </c>
    </row>
    <row r="8" ht="17" customHeight="1" spans="1:7">
      <c r="A8" s="120" t="s">
        <v>86</v>
      </c>
      <c r="B8" s="120" t="s">
        <v>87</v>
      </c>
      <c r="C8" s="23">
        <v>6110157.95</v>
      </c>
      <c r="D8" s="23">
        <v>5899811.85</v>
      </c>
      <c r="E8" s="23">
        <v>5750958.85</v>
      </c>
      <c r="F8" s="23">
        <v>148853</v>
      </c>
      <c r="G8" s="23">
        <v>210346.1</v>
      </c>
    </row>
    <row r="9" ht="17" customHeight="1" spans="1:7">
      <c r="A9" s="159" t="s">
        <v>88</v>
      </c>
      <c r="B9" s="159" t="s">
        <v>89</v>
      </c>
      <c r="C9" s="23">
        <v>153243.6</v>
      </c>
      <c r="D9" s="23"/>
      <c r="E9" s="23"/>
      <c r="F9" s="23"/>
      <c r="G9" s="23">
        <v>153243.6</v>
      </c>
    </row>
    <row r="10" ht="17" customHeight="1" spans="1:7">
      <c r="A10" s="159" t="s">
        <v>90</v>
      </c>
      <c r="B10" s="159" t="s">
        <v>91</v>
      </c>
      <c r="C10" s="23">
        <v>5956914.35</v>
      </c>
      <c r="D10" s="23">
        <v>5899811.85</v>
      </c>
      <c r="E10" s="23">
        <v>5750958.85</v>
      </c>
      <c r="F10" s="23">
        <v>148853</v>
      </c>
      <c r="G10" s="23">
        <v>57102.5</v>
      </c>
    </row>
    <row r="11" ht="17" customHeight="1" spans="1:7">
      <c r="A11" s="120" t="s">
        <v>92</v>
      </c>
      <c r="B11" s="120" t="s">
        <v>93</v>
      </c>
      <c r="C11" s="23">
        <v>972</v>
      </c>
      <c r="D11" s="23"/>
      <c r="E11" s="23"/>
      <c r="F11" s="23"/>
      <c r="G11" s="23">
        <v>972</v>
      </c>
    </row>
    <row r="12" ht="17" customHeight="1" spans="1:7">
      <c r="A12" s="159" t="s">
        <v>94</v>
      </c>
      <c r="B12" s="159" t="s">
        <v>95</v>
      </c>
      <c r="C12" s="23">
        <v>972</v>
      </c>
      <c r="D12" s="23"/>
      <c r="E12" s="23"/>
      <c r="F12" s="23"/>
      <c r="G12" s="23">
        <v>972</v>
      </c>
    </row>
    <row r="13" ht="17" customHeight="1" spans="1:7">
      <c r="A13" s="34" t="s">
        <v>96</v>
      </c>
      <c r="B13" s="34" t="s">
        <v>97</v>
      </c>
      <c r="C13" s="23">
        <v>907504.08</v>
      </c>
      <c r="D13" s="23">
        <v>907504.08</v>
      </c>
      <c r="E13" s="23">
        <v>907504.08</v>
      </c>
      <c r="F13" s="23"/>
      <c r="G13" s="23"/>
    </row>
    <row r="14" ht="17" customHeight="1" spans="1:7">
      <c r="A14" s="120" t="s">
        <v>98</v>
      </c>
      <c r="B14" s="120" t="s">
        <v>99</v>
      </c>
      <c r="C14" s="23">
        <v>864004.08</v>
      </c>
      <c r="D14" s="23">
        <v>864004.08</v>
      </c>
      <c r="E14" s="23">
        <v>864004.08</v>
      </c>
      <c r="F14" s="23"/>
      <c r="G14" s="23"/>
    </row>
    <row r="15" ht="17" customHeight="1" spans="1:7">
      <c r="A15" s="159" t="s">
        <v>100</v>
      </c>
      <c r="B15" s="159" t="s">
        <v>101</v>
      </c>
      <c r="C15" s="23">
        <v>186910.32</v>
      </c>
      <c r="D15" s="23">
        <v>186910.32</v>
      </c>
      <c r="E15" s="23">
        <v>186910.32</v>
      </c>
      <c r="F15" s="23"/>
      <c r="G15" s="23"/>
    </row>
    <row r="16" ht="17" customHeight="1" spans="1:7">
      <c r="A16" s="159" t="s">
        <v>102</v>
      </c>
      <c r="B16" s="159" t="s">
        <v>103</v>
      </c>
      <c r="C16" s="23">
        <v>677093.76</v>
      </c>
      <c r="D16" s="23">
        <v>677093.76</v>
      </c>
      <c r="E16" s="23">
        <v>677093.76</v>
      </c>
      <c r="F16" s="23"/>
      <c r="G16" s="23"/>
    </row>
    <row r="17" ht="17" customHeight="1" spans="1:7">
      <c r="A17" s="120" t="s">
        <v>104</v>
      </c>
      <c r="B17" s="120" t="s">
        <v>105</v>
      </c>
      <c r="C17" s="23">
        <v>43500</v>
      </c>
      <c r="D17" s="23">
        <v>43500</v>
      </c>
      <c r="E17" s="23">
        <v>43500</v>
      </c>
      <c r="F17" s="23"/>
      <c r="G17" s="23"/>
    </row>
    <row r="18" ht="17" customHeight="1" spans="1:7">
      <c r="A18" s="159" t="s">
        <v>106</v>
      </c>
      <c r="B18" s="159" t="s">
        <v>107</v>
      </c>
      <c r="C18" s="23">
        <v>43500</v>
      </c>
      <c r="D18" s="23">
        <v>43500</v>
      </c>
      <c r="E18" s="23">
        <v>43500</v>
      </c>
      <c r="F18" s="23"/>
      <c r="G18" s="23"/>
    </row>
    <row r="19" ht="17" customHeight="1" spans="1:7">
      <c r="A19" s="34" t="s">
        <v>108</v>
      </c>
      <c r="B19" s="34" t="s">
        <v>109</v>
      </c>
      <c r="C19" s="23">
        <v>320096.03</v>
      </c>
      <c r="D19" s="23">
        <v>320096.03</v>
      </c>
      <c r="E19" s="23">
        <v>320096.03</v>
      </c>
      <c r="F19" s="23"/>
      <c r="G19" s="23"/>
    </row>
    <row r="20" ht="17" customHeight="1" spans="1:7">
      <c r="A20" s="120" t="s">
        <v>110</v>
      </c>
      <c r="B20" s="120" t="s">
        <v>111</v>
      </c>
      <c r="C20" s="23">
        <v>320096.03</v>
      </c>
      <c r="D20" s="23">
        <v>320096.03</v>
      </c>
      <c r="E20" s="23">
        <v>320096.03</v>
      </c>
      <c r="F20" s="23"/>
      <c r="G20" s="23"/>
    </row>
    <row r="21" ht="17" customHeight="1" spans="1:7">
      <c r="A21" s="159" t="s">
        <v>112</v>
      </c>
      <c r="B21" s="159" t="s">
        <v>113</v>
      </c>
      <c r="C21" s="23">
        <v>300460.36</v>
      </c>
      <c r="D21" s="23">
        <v>300460.36</v>
      </c>
      <c r="E21" s="23">
        <v>300460.36</v>
      </c>
      <c r="F21" s="23"/>
      <c r="G21" s="23"/>
    </row>
    <row r="22" ht="17" customHeight="1" spans="1:7">
      <c r="A22" s="159" t="s">
        <v>114</v>
      </c>
      <c r="B22" s="159" t="s">
        <v>115</v>
      </c>
      <c r="C22" s="23">
        <v>19635.67</v>
      </c>
      <c r="D22" s="23">
        <v>19635.67</v>
      </c>
      <c r="E22" s="23">
        <v>19635.67</v>
      </c>
      <c r="F22" s="23"/>
      <c r="G22" s="23"/>
    </row>
    <row r="23" ht="17" customHeight="1" spans="1:7">
      <c r="A23" s="34" t="s">
        <v>116</v>
      </c>
      <c r="B23" s="34" t="s">
        <v>117</v>
      </c>
      <c r="C23" s="23">
        <v>571684</v>
      </c>
      <c r="D23" s="23">
        <v>571684</v>
      </c>
      <c r="E23" s="23">
        <v>571684</v>
      </c>
      <c r="F23" s="23"/>
      <c r="G23" s="23"/>
    </row>
    <row r="24" ht="17" customHeight="1" spans="1:7">
      <c r="A24" s="120" t="s">
        <v>118</v>
      </c>
      <c r="B24" s="120" t="s">
        <v>119</v>
      </c>
      <c r="C24" s="23">
        <v>571684</v>
      </c>
      <c r="D24" s="23">
        <v>571684</v>
      </c>
      <c r="E24" s="23">
        <v>571684</v>
      </c>
      <c r="F24" s="23"/>
      <c r="G24" s="23"/>
    </row>
    <row r="25" ht="17" customHeight="1" spans="1:7">
      <c r="A25" s="159" t="s">
        <v>120</v>
      </c>
      <c r="B25" s="159" t="s">
        <v>121</v>
      </c>
      <c r="C25" s="23">
        <v>571684</v>
      </c>
      <c r="D25" s="23">
        <v>571684</v>
      </c>
      <c r="E25" s="23">
        <v>571684</v>
      </c>
      <c r="F25" s="23"/>
      <c r="G25" s="23"/>
    </row>
    <row r="26" ht="17" customHeight="1" spans="1:7">
      <c r="A26" s="160" t="s">
        <v>122</v>
      </c>
      <c r="B26" s="161" t="s">
        <v>122</v>
      </c>
      <c r="C26" s="23">
        <v>7910414.06</v>
      </c>
      <c r="D26" s="23">
        <v>7699095.96</v>
      </c>
      <c r="E26" s="23">
        <v>7550242.96</v>
      </c>
      <c r="F26" s="23">
        <v>148853</v>
      </c>
      <c r="G26" s="23">
        <v>211318.1</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D23" sqref="D23"/>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4"/>
      <c r="G1" s="89" t="s">
        <v>170</v>
      </c>
    </row>
    <row r="2" ht="39" customHeight="1" spans="1:7">
      <c r="A2" s="129" t="str">
        <f>"2025"&amp;"年“三公”经费支出预算表"</f>
        <v>2025年“三公”经费支出预算表</v>
      </c>
      <c r="B2" s="53"/>
      <c r="C2" s="53"/>
      <c r="D2" s="53"/>
      <c r="E2" s="53"/>
      <c r="F2" s="53"/>
      <c r="G2" s="53"/>
    </row>
    <row r="3" ht="18.75" customHeight="1" spans="1:7">
      <c r="A3" s="43" t="str">
        <f>"单位名称："&amp;"凤庆县雪山镇新民中心学校"</f>
        <v>单位名称：凤庆县雪山镇新民中心学校</v>
      </c>
      <c r="B3" s="140"/>
      <c r="C3" s="141"/>
      <c r="D3" s="64"/>
      <c r="E3" s="30"/>
      <c r="G3" s="89" t="s">
        <v>171</v>
      </c>
    </row>
    <row r="4" ht="18.75" customHeight="1" spans="1:7">
      <c r="A4" s="10" t="s">
        <v>172</v>
      </c>
      <c r="B4" s="10" t="s">
        <v>173</v>
      </c>
      <c r="C4" s="31" t="s">
        <v>174</v>
      </c>
      <c r="D4" s="12" t="s">
        <v>175</v>
      </c>
      <c r="E4" s="13"/>
      <c r="F4" s="14"/>
      <c r="G4" s="31" t="s">
        <v>176</v>
      </c>
    </row>
    <row r="5" ht="18.75" customHeight="1" spans="1:7">
      <c r="A5" s="17"/>
      <c r="B5" s="142"/>
      <c r="C5" s="33"/>
      <c r="D5" s="68" t="s">
        <v>58</v>
      </c>
      <c r="E5" s="68" t="s">
        <v>177</v>
      </c>
      <c r="F5" s="68" t="s">
        <v>178</v>
      </c>
      <c r="G5" s="33"/>
    </row>
    <row r="6" ht="18.75" customHeight="1" spans="1:7">
      <c r="A6" s="143" t="s">
        <v>56</v>
      </c>
      <c r="B6" s="144">
        <v>1</v>
      </c>
      <c r="C6" s="145">
        <v>2</v>
      </c>
      <c r="D6" s="146">
        <v>3</v>
      </c>
      <c r="E6" s="146">
        <v>4</v>
      </c>
      <c r="F6" s="146">
        <v>5</v>
      </c>
      <c r="G6" s="145">
        <v>6</v>
      </c>
    </row>
    <row r="7" ht="18.75" customHeight="1" spans="1:7">
      <c r="A7" s="143" t="s">
        <v>56</v>
      </c>
      <c r="B7" s="147"/>
      <c r="C7" s="147"/>
      <c r="D7" s="147"/>
      <c r="E7" s="147"/>
      <c r="F7" s="147"/>
      <c r="G7" s="147"/>
    </row>
    <row r="8" ht="18.75" customHeight="1" spans="1:7">
      <c r="A8" s="148" t="s">
        <v>179</v>
      </c>
      <c r="B8" s="147"/>
      <c r="C8" s="147"/>
      <c r="D8" s="147"/>
      <c r="E8" s="147"/>
      <c r="F8" s="147"/>
      <c r="G8" s="147"/>
    </row>
    <row r="9" ht="18.75" customHeight="1" spans="1:7">
      <c r="A9" s="148" t="s">
        <v>180</v>
      </c>
      <c r="B9" s="147"/>
      <c r="C9" s="147"/>
      <c r="D9" s="147"/>
      <c r="E9" s="147"/>
      <c r="F9" s="147"/>
      <c r="G9" s="147"/>
    </row>
    <row r="10" ht="18.75" customHeight="1" spans="1:7">
      <c r="A10" s="148" t="s">
        <v>181</v>
      </c>
      <c r="B10" s="147"/>
      <c r="C10" s="147"/>
      <c r="D10" s="147"/>
      <c r="E10" s="147"/>
      <c r="F10" s="147"/>
      <c r="G10" s="147"/>
    </row>
    <row r="11" ht="18.75" customHeight="1" spans="1:7">
      <c r="A11" s="148" t="s">
        <v>182</v>
      </c>
      <c r="B11" s="147"/>
      <c r="C11" s="147"/>
      <c r="D11" s="147"/>
      <c r="E11" s="147"/>
      <c r="F11" s="147"/>
      <c r="G11" s="147"/>
    </row>
    <row r="12" s="39" customFormat="1" ht="25" customHeight="1" spans="1:6">
      <c r="A12" s="38" t="s">
        <v>183</v>
      </c>
      <c r="B12" s="149"/>
      <c r="C12" s="150"/>
      <c r="D12" s="151"/>
      <c r="E12" s="151"/>
      <c r="F12" s="151"/>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6"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topLeftCell="F1" workbookViewId="0">
      <selection activeCell="W3" sqref="W3"/>
    </sheetView>
  </sheetViews>
  <sheetFormatPr defaultColWidth="9.14285714285714" defaultRowHeight="14.25"/>
  <cols>
    <col min="1" max="1" width="23.7142857142857" customWidth="1"/>
    <col min="2" max="2" width="20.1428571428571" customWidth="1"/>
    <col min="3" max="3" width="35" customWidth="1"/>
    <col min="4" max="4" width="13.5714285714286" customWidth="1"/>
    <col min="5" max="5" width="28.1428571428571" customWidth="1"/>
    <col min="6" max="6" width="17.8571428571429" customWidth="1"/>
    <col min="7" max="7" width="24.7142857142857" customWidth="1"/>
    <col min="8" max="9" width="12.1428571428571" customWidth="1"/>
    <col min="10" max="10" width="11.4285714285714" customWidth="1"/>
    <col min="11" max="11" width="17.8571428571429" customWidth="1"/>
    <col min="12" max="12" width="12.1428571428571" customWidth="1"/>
    <col min="13" max="13" width="9.28571428571429" customWidth="1"/>
    <col min="14" max="14" width="13.5714285714286" customWidth="1"/>
    <col min="15" max="15" width="15.7142857142857" customWidth="1"/>
    <col min="16" max="17" width="17.8571428571429" customWidth="1"/>
    <col min="18" max="18" width="10.1428571428571" customWidth="1"/>
    <col min="19" max="20" width="9.28571428571429" customWidth="1"/>
    <col min="21" max="21" width="13.5714285714286" customWidth="1"/>
    <col min="22" max="22" width="17.8571428571429" customWidth="1"/>
    <col min="23" max="23" width="10.1428571428571" customWidth="1"/>
  </cols>
  <sheetData>
    <row r="1" spans="2:23">
      <c r="B1" s="127"/>
      <c r="D1" s="128"/>
      <c r="E1" s="128"/>
      <c r="F1" s="128"/>
      <c r="G1" s="128"/>
      <c r="H1" s="69"/>
      <c r="I1" s="69"/>
      <c r="J1" s="69"/>
      <c r="K1" s="69"/>
      <c r="L1" s="69"/>
      <c r="M1" s="69"/>
      <c r="N1" s="30"/>
      <c r="O1" s="30"/>
      <c r="P1" s="30"/>
      <c r="Q1" s="69"/>
      <c r="U1" s="127"/>
      <c r="W1" s="40" t="s">
        <v>184</v>
      </c>
    </row>
    <row r="2" ht="28.5" spans="1:23">
      <c r="A2" s="129" t="str">
        <f>"2025"&amp;"年部门基本支出预算表"</f>
        <v>2025年部门基本支出预算表</v>
      </c>
      <c r="B2" s="53"/>
      <c r="C2" s="53"/>
      <c r="D2" s="53"/>
      <c r="E2" s="53"/>
      <c r="F2" s="53"/>
      <c r="G2" s="53"/>
      <c r="H2" s="53"/>
      <c r="I2" s="53"/>
      <c r="J2" s="53"/>
      <c r="K2" s="53"/>
      <c r="L2" s="53"/>
      <c r="M2" s="53"/>
      <c r="N2" s="6"/>
      <c r="O2" s="6"/>
      <c r="P2" s="6"/>
      <c r="Q2" s="53"/>
      <c r="R2" s="53"/>
      <c r="S2" s="53"/>
      <c r="T2" s="53"/>
      <c r="U2" s="53"/>
      <c r="V2" s="53"/>
      <c r="W2" s="53"/>
    </row>
    <row r="3" spans="1:23">
      <c r="A3" s="7" t="str">
        <f>"单位名称："&amp;"凤庆县雪山镇新民中心学校"</f>
        <v>单位名称：凤庆县雪山镇新民中心学校</v>
      </c>
      <c r="B3" s="130"/>
      <c r="C3" s="130"/>
      <c r="D3" s="130"/>
      <c r="E3" s="130"/>
      <c r="F3" s="130"/>
      <c r="G3" s="130"/>
      <c r="H3" s="73"/>
      <c r="I3" s="73"/>
      <c r="J3" s="73"/>
      <c r="K3" s="73"/>
      <c r="L3" s="73"/>
      <c r="M3" s="73"/>
      <c r="N3" s="95"/>
      <c r="O3" s="95"/>
      <c r="P3" s="95"/>
      <c r="Q3" s="73"/>
      <c r="U3" s="127"/>
      <c r="W3" s="40" t="s">
        <v>171</v>
      </c>
    </row>
    <row r="4" spans="1:23">
      <c r="A4" s="10" t="s">
        <v>185</v>
      </c>
      <c r="B4" s="10" t="s">
        <v>186</v>
      </c>
      <c r="C4" s="10" t="s">
        <v>187</v>
      </c>
      <c r="D4" s="10" t="s">
        <v>188</v>
      </c>
      <c r="E4" s="10" t="s">
        <v>189</v>
      </c>
      <c r="F4" s="10" t="s">
        <v>190</v>
      </c>
      <c r="G4" s="10" t="s">
        <v>191</v>
      </c>
      <c r="H4" s="131" t="s">
        <v>192</v>
      </c>
      <c r="I4" s="66" t="s">
        <v>192</v>
      </c>
      <c r="J4" s="66"/>
      <c r="K4" s="66"/>
      <c r="L4" s="66"/>
      <c r="M4" s="66"/>
      <c r="N4" s="13"/>
      <c r="O4" s="13"/>
      <c r="P4" s="13"/>
      <c r="Q4" s="76" t="s">
        <v>62</v>
      </c>
      <c r="R4" s="66" t="s">
        <v>78</v>
      </c>
      <c r="S4" s="66"/>
      <c r="T4" s="66"/>
      <c r="U4" s="66"/>
      <c r="V4" s="66"/>
      <c r="W4" s="136"/>
    </row>
    <row r="5" spans="1:23">
      <c r="A5" s="15"/>
      <c r="B5" s="126"/>
      <c r="C5" s="15"/>
      <c r="D5" s="15"/>
      <c r="E5" s="15"/>
      <c r="F5" s="15"/>
      <c r="G5" s="15"/>
      <c r="H5" s="108" t="s">
        <v>193</v>
      </c>
      <c r="I5" s="131" t="s">
        <v>59</v>
      </c>
      <c r="J5" s="66"/>
      <c r="K5" s="66"/>
      <c r="L5" s="66"/>
      <c r="M5" s="136"/>
      <c r="N5" s="12" t="s">
        <v>194</v>
      </c>
      <c r="O5" s="13"/>
      <c r="P5" s="14"/>
      <c r="Q5" s="10" t="s">
        <v>62</v>
      </c>
      <c r="R5" s="131" t="s">
        <v>78</v>
      </c>
      <c r="S5" s="76" t="s">
        <v>65</v>
      </c>
      <c r="T5" s="66" t="s">
        <v>78</v>
      </c>
      <c r="U5" s="76" t="s">
        <v>67</v>
      </c>
      <c r="V5" s="76" t="s">
        <v>68</v>
      </c>
      <c r="W5" s="138" t="s">
        <v>69</v>
      </c>
    </row>
    <row r="6" spans="1:23">
      <c r="A6" s="32"/>
      <c r="B6" s="32"/>
      <c r="C6" s="32"/>
      <c r="D6" s="32"/>
      <c r="E6" s="32"/>
      <c r="F6" s="32"/>
      <c r="G6" s="32"/>
      <c r="H6" s="32"/>
      <c r="I6" s="137"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spans="1:23">
      <c r="A7" s="111"/>
      <c r="B7" s="111"/>
      <c r="C7" s="111"/>
      <c r="D7" s="111"/>
      <c r="E7" s="111"/>
      <c r="F7" s="111"/>
      <c r="G7" s="111"/>
      <c r="H7" s="111"/>
      <c r="I7" s="94"/>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spans="1:23">
      <c r="A9" s="133" t="s">
        <v>71</v>
      </c>
      <c r="B9" s="133"/>
      <c r="C9" s="133"/>
      <c r="D9" s="133"/>
      <c r="E9" s="133"/>
      <c r="F9" s="133"/>
      <c r="G9" s="133"/>
      <c r="H9" s="23">
        <v>8096491.76</v>
      </c>
      <c r="I9" s="23">
        <v>7699095.96</v>
      </c>
      <c r="J9" s="23"/>
      <c r="K9" s="23"/>
      <c r="L9" s="23">
        <v>7699095.96</v>
      </c>
      <c r="M9" s="23"/>
      <c r="N9" s="23"/>
      <c r="O9" s="23"/>
      <c r="P9" s="23"/>
      <c r="Q9" s="23"/>
      <c r="R9" s="23">
        <v>397395.8</v>
      </c>
      <c r="S9" s="23"/>
      <c r="T9" s="23"/>
      <c r="U9" s="23"/>
      <c r="V9" s="23"/>
      <c r="W9" s="23">
        <v>397395.8</v>
      </c>
    </row>
    <row r="10" spans="1:23">
      <c r="A10" s="133"/>
      <c r="B10" s="21" t="s">
        <v>202</v>
      </c>
      <c r="C10" s="21" t="s">
        <v>203</v>
      </c>
      <c r="D10" s="21" t="s">
        <v>90</v>
      </c>
      <c r="E10" s="21" t="s">
        <v>91</v>
      </c>
      <c r="F10" s="21" t="s">
        <v>204</v>
      </c>
      <c r="G10" s="21" t="s">
        <v>205</v>
      </c>
      <c r="H10" s="23">
        <v>2230464</v>
      </c>
      <c r="I10" s="23">
        <v>2230464</v>
      </c>
      <c r="J10" s="23"/>
      <c r="K10" s="23"/>
      <c r="L10" s="23">
        <v>2230464</v>
      </c>
      <c r="M10" s="23"/>
      <c r="N10" s="23"/>
      <c r="O10" s="23"/>
      <c r="P10" s="23"/>
      <c r="Q10" s="23"/>
      <c r="R10" s="23"/>
      <c r="S10" s="23"/>
      <c r="T10" s="23"/>
      <c r="U10" s="23"/>
      <c r="V10" s="23"/>
      <c r="W10" s="23"/>
    </row>
    <row r="11" spans="1:23">
      <c r="A11" s="24"/>
      <c r="B11" s="21" t="s">
        <v>202</v>
      </c>
      <c r="C11" s="21" t="s">
        <v>203</v>
      </c>
      <c r="D11" s="21" t="s">
        <v>90</v>
      </c>
      <c r="E11" s="21" t="s">
        <v>91</v>
      </c>
      <c r="F11" s="21" t="s">
        <v>206</v>
      </c>
      <c r="G11" s="21" t="s">
        <v>207</v>
      </c>
      <c r="H11" s="23">
        <v>298320</v>
      </c>
      <c r="I11" s="23">
        <v>298320</v>
      </c>
      <c r="J11" s="23"/>
      <c r="K11" s="23"/>
      <c r="L11" s="23">
        <v>298320</v>
      </c>
      <c r="M11" s="23"/>
      <c r="N11" s="23"/>
      <c r="O11" s="23"/>
      <c r="P11" s="23"/>
      <c r="Q11" s="23"/>
      <c r="R11" s="23"/>
      <c r="S11" s="23"/>
      <c r="T11" s="23"/>
      <c r="U11" s="23"/>
      <c r="V11" s="23"/>
      <c r="W11" s="23"/>
    </row>
    <row r="12" spans="1:23">
      <c r="A12" s="24"/>
      <c r="B12" s="21" t="s">
        <v>208</v>
      </c>
      <c r="C12" s="21" t="s">
        <v>209</v>
      </c>
      <c r="D12" s="21" t="s">
        <v>90</v>
      </c>
      <c r="E12" s="21" t="s">
        <v>91</v>
      </c>
      <c r="F12" s="21" t="s">
        <v>206</v>
      </c>
      <c r="G12" s="21" t="s">
        <v>207</v>
      </c>
      <c r="H12" s="23">
        <v>292200</v>
      </c>
      <c r="I12" s="23">
        <v>292200</v>
      </c>
      <c r="J12" s="23"/>
      <c r="K12" s="23"/>
      <c r="L12" s="23">
        <v>292200</v>
      </c>
      <c r="M12" s="23"/>
      <c r="N12" s="23"/>
      <c r="O12" s="23"/>
      <c r="P12" s="23"/>
      <c r="Q12" s="23"/>
      <c r="R12" s="23"/>
      <c r="S12" s="23"/>
      <c r="T12" s="23"/>
      <c r="U12" s="23"/>
      <c r="V12" s="23"/>
      <c r="W12" s="23"/>
    </row>
    <row r="13" spans="1:23">
      <c r="A13" s="24"/>
      <c r="B13" s="21" t="s">
        <v>202</v>
      </c>
      <c r="C13" s="21" t="s">
        <v>203</v>
      </c>
      <c r="D13" s="21" t="s">
        <v>90</v>
      </c>
      <c r="E13" s="21" t="s">
        <v>91</v>
      </c>
      <c r="F13" s="21" t="s">
        <v>206</v>
      </c>
      <c r="G13" s="21" t="s">
        <v>207</v>
      </c>
      <c r="H13" s="23">
        <v>240000</v>
      </c>
      <c r="I13" s="23">
        <v>240000</v>
      </c>
      <c r="J13" s="23"/>
      <c r="K13" s="23"/>
      <c r="L13" s="23">
        <v>240000</v>
      </c>
      <c r="M13" s="23"/>
      <c r="N13" s="23"/>
      <c r="O13" s="23"/>
      <c r="P13" s="23"/>
      <c r="Q13" s="23"/>
      <c r="R13" s="23"/>
      <c r="S13" s="23"/>
      <c r="T13" s="23"/>
      <c r="U13" s="23"/>
      <c r="V13" s="23"/>
      <c r="W13" s="23"/>
    </row>
    <row r="14" spans="1:23">
      <c r="A14" s="24"/>
      <c r="B14" s="21" t="s">
        <v>202</v>
      </c>
      <c r="C14" s="21" t="s">
        <v>203</v>
      </c>
      <c r="D14" s="21" t="s">
        <v>90</v>
      </c>
      <c r="E14" s="21" t="s">
        <v>91</v>
      </c>
      <c r="F14" s="21" t="s">
        <v>210</v>
      </c>
      <c r="G14" s="21" t="s">
        <v>211</v>
      </c>
      <c r="H14" s="23">
        <v>564972</v>
      </c>
      <c r="I14" s="23">
        <v>564972</v>
      </c>
      <c r="J14" s="23"/>
      <c r="K14" s="23"/>
      <c r="L14" s="23">
        <v>564972</v>
      </c>
      <c r="M14" s="23"/>
      <c r="N14" s="23"/>
      <c r="O14" s="23"/>
      <c r="P14" s="23"/>
      <c r="Q14" s="23"/>
      <c r="R14" s="23"/>
      <c r="S14" s="23"/>
      <c r="T14" s="23"/>
      <c r="U14" s="23"/>
      <c r="V14" s="23"/>
      <c r="W14" s="23"/>
    </row>
    <row r="15" spans="1:23">
      <c r="A15" s="24"/>
      <c r="B15" s="21" t="s">
        <v>212</v>
      </c>
      <c r="C15" s="21" t="s">
        <v>213</v>
      </c>
      <c r="D15" s="21" t="s">
        <v>90</v>
      </c>
      <c r="E15" s="21" t="s">
        <v>91</v>
      </c>
      <c r="F15" s="21" t="s">
        <v>210</v>
      </c>
      <c r="G15" s="21" t="s">
        <v>211</v>
      </c>
      <c r="H15" s="23">
        <v>720000</v>
      </c>
      <c r="I15" s="23">
        <v>720000</v>
      </c>
      <c r="J15" s="23"/>
      <c r="K15" s="23"/>
      <c r="L15" s="23">
        <v>720000</v>
      </c>
      <c r="M15" s="23"/>
      <c r="N15" s="23"/>
      <c r="O15" s="23"/>
      <c r="P15" s="23"/>
      <c r="Q15" s="23"/>
      <c r="R15" s="23"/>
      <c r="S15" s="23"/>
      <c r="T15" s="23"/>
      <c r="U15" s="23"/>
      <c r="V15" s="23"/>
      <c r="W15" s="23"/>
    </row>
    <row r="16" spans="1:23">
      <c r="A16" s="24"/>
      <c r="B16" s="21" t="s">
        <v>202</v>
      </c>
      <c r="C16" s="21" t="s">
        <v>203</v>
      </c>
      <c r="D16" s="21" t="s">
        <v>90</v>
      </c>
      <c r="E16" s="21" t="s">
        <v>91</v>
      </c>
      <c r="F16" s="21" t="s">
        <v>210</v>
      </c>
      <c r="G16" s="21" t="s">
        <v>211</v>
      </c>
      <c r="H16" s="23">
        <v>703980</v>
      </c>
      <c r="I16" s="23">
        <v>703980</v>
      </c>
      <c r="J16" s="23"/>
      <c r="K16" s="23"/>
      <c r="L16" s="23">
        <v>703980</v>
      </c>
      <c r="M16" s="23"/>
      <c r="N16" s="23"/>
      <c r="O16" s="23"/>
      <c r="P16" s="23"/>
      <c r="Q16" s="23"/>
      <c r="R16" s="23"/>
      <c r="S16" s="23"/>
      <c r="T16" s="23"/>
      <c r="U16" s="23"/>
      <c r="V16" s="23"/>
      <c r="W16" s="23"/>
    </row>
    <row r="17" spans="1:23">
      <c r="A17" s="24"/>
      <c r="B17" s="21" t="s">
        <v>202</v>
      </c>
      <c r="C17" s="21" t="s">
        <v>203</v>
      </c>
      <c r="D17" s="21" t="s">
        <v>90</v>
      </c>
      <c r="E17" s="21" t="s">
        <v>91</v>
      </c>
      <c r="F17" s="21" t="s">
        <v>210</v>
      </c>
      <c r="G17" s="21" t="s">
        <v>211</v>
      </c>
      <c r="H17" s="23">
        <v>434400</v>
      </c>
      <c r="I17" s="23">
        <v>434400</v>
      </c>
      <c r="J17" s="23"/>
      <c r="K17" s="23"/>
      <c r="L17" s="23">
        <v>434400</v>
      </c>
      <c r="M17" s="23"/>
      <c r="N17" s="23"/>
      <c r="O17" s="23"/>
      <c r="P17" s="23"/>
      <c r="Q17" s="23"/>
      <c r="R17" s="23"/>
      <c r="S17" s="23"/>
      <c r="T17" s="23"/>
      <c r="U17" s="23"/>
      <c r="V17" s="23"/>
      <c r="W17" s="23"/>
    </row>
    <row r="18"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spans="1:23">
      <c r="A19" s="24"/>
      <c r="B19" s="21" t="s">
        <v>214</v>
      </c>
      <c r="C19" s="21" t="s">
        <v>215</v>
      </c>
      <c r="D19" s="21" t="s">
        <v>102</v>
      </c>
      <c r="E19" s="21" t="s">
        <v>103</v>
      </c>
      <c r="F19" s="21" t="s">
        <v>216</v>
      </c>
      <c r="G19" s="21" t="s">
        <v>217</v>
      </c>
      <c r="H19" s="23">
        <v>677093.76</v>
      </c>
      <c r="I19" s="23">
        <v>677093.76</v>
      </c>
      <c r="J19" s="23"/>
      <c r="K19" s="23"/>
      <c r="L19" s="23">
        <v>677093.76</v>
      </c>
      <c r="M19" s="23"/>
      <c r="N19" s="23"/>
      <c r="O19" s="23"/>
      <c r="P19" s="23"/>
      <c r="Q19" s="23"/>
      <c r="R19" s="23"/>
      <c r="S19" s="23"/>
      <c r="T19" s="23"/>
      <c r="U19" s="23"/>
      <c r="V19" s="23"/>
      <c r="W19" s="23"/>
    </row>
    <row r="20"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spans="1:23">
      <c r="A21" s="24"/>
      <c r="B21" s="21" t="s">
        <v>214</v>
      </c>
      <c r="C21" s="21" t="s">
        <v>215</v>
      </c>
      <c r="D21" s="21" t="s">
        <v>112</v>
      </c>
      <c r="E21" s="21" t="s">
        <v>113</v>
      </c>
      <c r="F21" s="21" t="s">
        <v>220</v>
      </c>
      <c r="G21" s="21" t="s">
        <v>221</v>
      </c>
      <c r="H21" s="23">
        <v>300460.36</v>
      </c>
      <c r="I21" s="23">
        <v>300460.36</v>
      </c>
      <c r="J21" s="23"/>
      <c r="K21" s="23"/>
      <c r="L21" s="23">
        <v>300460.36</v>
      </c>
      <c r="M21" s="23"/>
      <c r="N21" s="23"/>
      <c r="O21" s="23"/>
      <c r="P21" s="23"/>
      <c r="Q21" s="23"/>
      <c r="R21" s="23"/>
      <c r="S21" s="23"/>
      <c r="T21" s="23"/>
      <c r="U21" s="23"/>
      <c r="V21" s="23"/>
      <c r="W21" s="23"/>
    </row>
    <row r="22" spans="1:23">
      <c r="A22" s="24"/>
      <c r="B22" s="21" t="s">
        <v>214</v>
      </c>
      <c r="C22" s="21" t="s">
        <v>215</v>
      </c>
      <c r="D22" s="21" t="s">
        <v>114</v>
      </c>
      <c r="E22" s="21" t="s">
        <v>115</v>
      </c>
      <c r="F22" s="21" t="s">
        <v>222</v>
      </c>
      <c r="G22" s="21" t="s">
        <v>223</v>
      </c>
      <c r="H22" s="23">
        <v>1824</v>
      </c>
      <c r="I22" s="23">
        <v>1824</v>
      </c>
      <c r="J22" s="23"/>
      <c r="K22" s="23"/>
      <c r="L22" s="23">
        <v>1824</v>
      </c>
      <c r="M22" s="23"/>
      <c r="N22" s="23"/>
      <c r="O22" s="23"/>
      <c r="P22" s="23"/>
      <c r="Q22" s="23"/>
      <c r="R22" s="23"/>
      <c r="S22" s="23"/>
      <c r="T22" s="23"/>
      <c r="U22" s="23"/>
      <c r="V22" s="23"/>
      <c r="W22" s="23"/>
    </row>
    <row r="23" spans="1:23">
      <c r="A23" s="24"/>
      <c r="B23" s="21" t="s">
        <v>214</v>
      </c>
      <c r="C23" s="21" t="s">
        <v>215</v>
      </c>
      <c r="D23" s="21" t="s">
        <v>114</v>
      </c>
      <c r="E23" s="21" t="s">
        <v>115</v>
      </c>
      <c r="F23" s="21" t="s">
        <v>222</v>
      </c>
      <c r="G23" s="21" t="s">
        <v>223</v>
      </c>
      <c r="H23" s="23">
        <v>9348</v>
      </c>
      <c r="I23" s="23">
        <v>9348</v>
      </c>
      <c r="J23" s="23"/>
      <c r="K23" s="23"/>
      <c r="L23" s="23">
        <v>9348</v>
      </c>
      <c r="M23" s="23"/>
      <c r="N23" s="23"/>
      <c r="O23" s="23"/>
      <c r="P23" s="23"/>
      <c r="Q23" s="23"/>
      <c r="R23" s="23"/>
      <c r="S23" s="23"/>
      <c r="T23" s="23"/>
      <c r="U23" s="23"/>
      <c r="V23" s="23"/>
      <c r="W23" s="23"/>
    </row>
    <row r="24" spans="1:23">
      <c r="A24" s="24"/>
      <c r="B24" s="21" t="s">
        <v>214</v>
      </c>
      <c r="C24" s="21" t="s">
        <v>215</v>
      </c>
      <c r="D24" s="21" t="s">
        <v>90</v>
      </c>
      <c r="E24" s="21" t="s">
        <v>91</v>
      </c>
      <c r="F24" s="21" t="s">
        <v>222</v>
      </c>
      <c r="G24" s="21" t="s">
        <v>223</v>
      </c>
      <c r="H24" s="23">
        <v>29622.85</v>
      </c>
      <c r="I24" s="23">
        <v>29622.85</v>
      </c>
      <c r="J24" s="23"/>
      <c r="K24" s="23"/>
      <c r="L24" s="23">
        <v>29622.85</v>
      </c>
      <c r="M24" s="23"/>
      <c r="N24" s="23"/>
      <c r="O24" s="23"/>
      <c r="P24" s="23"/>
      <c r="Q24" s="23"/>
      <c r="R24" s="23"/>
      <c r="S24" s="23"/>
      <c r="T24" s="23"/>
      <c r="U24" s="23"/>
      <c r="V24" s="23"/>
      <c r="W24" s="23"/>
    </row>
    <row r="25"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spans="1:23">
      <c r="A26" s="24"/>
      <c r="B26" s="21" t="s">
        <v>214</v>
      </c>
      <c r="C26" s="21" t="s">
        <v>215</v>
      </c>
      <c r="D26" s="21" t="s">
        <v>114</v>
      </c>
      <c r="E26" s="21" t="s">
        <v>115</v>
      </c>
      <c r="F26" s="21" t="s">
        <v>222</v>
      </c>
      <c r="G26" s="21" t="s">
        <v>223</v>
      </c>
      <c r="H26" s="23">
        <v>8463.67</v>
      </c>
      <c r="I26" s="23">
        <v>8463.67</v>
      </c>
      <c r="J26" s="23"/>
      <c r="K26" s="23"/>
      <c r="L26" s="23">
        <v>8463.67</v>
      </c>
      <c r="M26" s="23"/>
      <c r="N26" s="23"/>
      <c r="O26" s="23"/>
      <c r="P26" s="23"/>
      <c r="Q26" s="23"/>
      <c r="R26" s="23"/>
      <c r="S26" s="23"/>
      <c r="T26" s="23"/>
      <c r="U26" s="23"/>
      <c r="V26" s="23"/>
      <c r="W26" s="23"/>
    </row>
    <row r="27" spans="1:23">
      <c r="A27" s="24"/>
      <c r="B27" s="21" t="s">
        <v>224</v>
      </c>
      <c r="C27" s="21" t="s">
        <v>121</v>
      </c>
      <c r="D27" s="21" t="s">
        <v>120</v>
      </c>
      <c r="E27" s="21" t="s">
        <v>121</v>
      </c>
      <c r="F27" s="21" t="s">
        <v>225</v>
      </c>
      <c r="G27" s="21" t="s">
        <v>121</v>
      </c>
      <c r="H27" s="23">
        <v>571684</v>
      </c>
      <c r="I27" s="23">
        <v>571684</v>
      </c>
      <c r="J27" s="23"/>
      <c r="K27" s="23"/>
      <c r="L27" s="23">
        <v>571684</v>
      </c>
      <c r="M27" s="23"/>
      <c r="N27" s="23"/>
      <c r="O27" s="23"/>
      <c r="P27" s="23"/>
      <c r="Q27" s="23"/>
      <c r="R27" s="23"/>
      <c r="S27" s="23"/>
      <c r="T27" s="23"/>
      <c r="U27" s="23"/>
      <c r="V27" s="23"/>
      <c r="W27" s="23"/>
    </row>
    <row r="28"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spans="1:23">
      <c r="A29" s="24"/>
      <c r="B29" s="21" t="s">
        <v>226</v>
      </c>
      <c r="C29" s="21" t="s">
        <v>227</v>
      </c>
      <c r="D29" s="21" t="s">
        <v>90</v>
      </c>
      <c r="E29" s="21" t="s">
        <v>91</v>
      </c>
      <c r="F29" s="21" t="s">
        <v>228</v>
      </c>
      <c r="G29" s="21" t="s">
        <v>229</v>
      </c>
      <c r="H29" s="23">
        <v>63478</v>
      </c>
      <c r="I29" s="23">
        <v>63478</v>
      </c>
      <c r="J29" s="23"/>
      <c r="K29" s="23"/>
      <c r="L29" s="23">
        <v>63478</v>
      </c>
      <c r="M29" s="23"/>
      <c r="N29" s="23"/>
      <c r="O29" s="23"/>
      <c r="P29" s="23"/>
      <c r="Q29" s="23"/>
      <c r="R29" s="23"/>
      <c r="S29" s="23"/>
      <c r="T29" s="23"/>
      <c r="U29" s="23"/>
      <c r="V29" s="23"/>
      <c r="W29" s="23"/>
    </row>
    <row r="30" spans="1:23">
      <c r="A30" s="24"/>
      <c r="B30" s="21" t="s">
        <v>230</v>
      </c>
      <c r="C30" s="21" t="s">
        <v>231</v>
      </c>
      <c r="D30" s="21" t="s">
        <v>90</v>
      </c>
      <c r="E30" s="21" t="s">
        <v>91</v>
      </c>
      <c r="F30" s="21" t="s">
        <v>232</v>
      </c>
      <c r="G30" s="21" t="s">
        <v>231</v>
      </c>
      <c r="H30" s="23">
        <v>84637</v>
      </c>
      <c r="I30" s="23">
        <v>84637</v>
      </c>
      <c r="J30" s="23"/>
      <c r="K30" s="23"/>
      <c r="L30" s="23">
        <v>84637</v>
      </c>
      <c r="M30" s="23"/>
      <c r="N30" s="23"/>
      <c r="O30" s="23"/>
      <c r="P30" s="23"/>
      <c r="Q30" s="23"/>
      <c r="R30" s="23"/>
      <c r="S30" s="23"/>
      <c r="T30" s="23"/>
      <c r="U30" s="23"/>
      <c r="V30" s="23"/>
      <c r="W30" s="23"/>
    </row>
    <row r="31" spans="1:23">
      <c r="A31" s="24"/>
      <c r="B31" s="21" t="s">
        <v>233</v>
      </c>
      <c r="C31" s="21" t="s">
        <v>234</v>
      </c>
      <c r="D31" s="21" t="s">
        <v>90</v>
      </c>
      <c r="E31" s="21" t="s">
        <v>91</v>
      </c>
      <c r="F31" s="21" t="s">
        <v>235</v>
      </c>
      <c r="G31" s="21" t="s">
        <v>234</v>
      </c>
      <c r="H31" s="23">
        <v>738</v>
      </c>
      <c r="I31" s="23">
        <v>738</v>
      </c>
      <c r="J31" s="23"/>
      <c r="K31" s="23"/>
      <c r="L31" s="23">
        <v>738</v>
      </c>
      <c r="M31" s="23"/>
      <c r="N31" s="23"/>
      <c r="O31" s="23"/>
      <c r="P31" s="23"/>
      <c r="Q31" s="23"/>
      <c r="R31" s="23"/>
      <c r="S31" s="23"/>
      <c r="T31" s="23"/>
      <c r="U31" s="23"/>
      <c r="V31" s="23"/>
      <c r="W31" s="23"/>
    </row>
    <row r="32" spans="1:23">
      <c r="A32" s="24"/>
      <c r="B32" s="21" t="s">
        <v>236</v>
      </c>
      <c r="C32" s="21" t="s">
        <v>237</v>
      </c>
      <c r="D32" s="21" t="s">
        <v>100</v>
      </c>
      <c r="E32" s="21" t="s">
        <v>101</v>
      </c>
      <c r="F32" s="21" t="s">
        <v>238</v>
      </c>
      <c r="G32" s="21" t="s">
        <v>239</v>
      </c>
      <c r="H32" s="23">
        <v>186910.32</v>
      </c>
      <c r="I32" s="23">
        <v>186910.32</v>
      </c>
      <c r="J32" s="23"/>
      <c r="K32" s="23"/>
      <c r="L32" s="23">
        <v>186910.32</v>
      </c>
      <c r="M32" s="23"/>
      <c r="N32" s="23"/>
      <c r="O32" s="23"/>
      <c r="P32" s="23"/>
      <c r="Q32" s="23"/>
      <c r="R32" s="23"/>
      <c r="S32" s="23"/>
      <c r="T32" s="23"/>
      <c r="U32" s="23"/>
      <c r="V32" s="23"/>
      <c r="W32" s="23"/>
    </row>
    <row r="33" spans="1:23">
      <c r="A33" s="24"/>
      <c r="B33" s="21" t="s">
        <v>240</v>
      </c>
      <c r="C33" s="21" t="s">
        <v>241</v>
      </c>
      <c r="D33" s="21" t="s">
        <v>106</v>
      </c>
      <c r="E33" s="21" t="s">
        <v>107</v>
      </c>
      <c r="F33" s="21" t="s">
        <v>242</v>
      </c>
      <c r="G33" s="21" t="s">
        <v>243</v>
      </c>
      <c r="H33" s="23">
        <v>43500</v>
      </c>
      <c r="I33" s="23">
        <v>43500</v>
      </c>
      <c r="J33" s="23"/>
      <c r="K33" s="23"/>
      <c r="L33" s="23">
        <v>43500</v>
      </c>
      <c r="M33" s="23"/>
      <c r="N33" s="23"/>
      <c r="O33" s="23"/>
      <c r="P33" s="23"/>
      <c r="Q33" s="23"/>
      <c r="R33" s="23"/>
      <c r="S33" s="23"/>
      <c r="T33" s="23"/>
      <c r="U33" s="23"/>
      <c r="V33" s="23"/>
      <c r="W33" s="23"/>
    </row>
    <row r="34" spans="1:23">
      <c r="A34" s="24"/>
      <c r="B34" s="21" t="s">
        <v>244</v>
      </c>
      <c r="C34" s="21" t="s">
        <v>245</v>
      </c>
      <c r="D34" s="21" t="s">
        <v>90</v>
      </c>
      <c r="E34" s="21" t="s">
        <v>91</v>
      </c>
      <c r="F34" s="21" t="s">
        <v>204</v>
      </c>
      <c r="G34" s="21" t="s">
        <v>205</v>
      </c>
      <c r="H34" s="23">
        <v>130800</v>
      </c>
      <c r="I34" s="23">
        <v>130800</v>
      </c>
      <c r="J34" s="23"/>
      <c r="K34" s="23"/>
      <c r="L34" s="23">
        <v>130800</v>
      </c>
      <c r="M34" s="23"/>
      <c r="N34" s="23"/>
      <c r="O34" s="23"/>
      <c r="P34" s="23"/>
      <c r="Q34" s="23"/>
      <c r="R34" s="23"/>
      <c r="S34" s="23"/>
      <c r="T34" s="23"/>
      <c r="U34" s="23"/>
      <c r="V34" s="23"/>
      <c r="W34" s="23"/>
    </row>
    <row r="35" spans="1:23">
      <c r="A35" s="24"/>
      <c r="B35" s="21" t="s">
        <v>246</v>
      </c>
      <c r="C35" s="21" t="s">
        <v>247</v>
      </c>
      <c r="D35" s="21" t="s">
        <v>90</v>
      </c>
      <c r="E35" s="21" t="s">
        <v>91</v>
      </c>
      <c r="F35" s="21" t="s">
        <v>248</v>
      </c>
      <c r="G35" s="21" t="s">
        <v>249</v>
      </c>
      <c r="H35" s="23">
        <v>106200</v>
      </c>
      <c r="I35" s="23">
        <v>106200</v>
      </c>
      <c r="J35" s="23"/>
      <c r="K35" s="23"/>
      <c r="L35" s="23">
        <v>106200</v>
      </c>
      <c r="M35" s="23"/>
      <c r="N35" s="23"/>
      <c r="O35" s="23"/>
      <c r="P35" s="23"/>
      <c r="Q35" s="23"/>
      <c r="R35" s="23"/>
      <c r="S35" s="23"/>
      <c r="T35" s="23"/>
      <c r="U35" s="23"/>
      <c r="V35" s="23"/>
      <c r="W35" s="23"/>
    </row>
    <row r="36" spans="1:23">
      <c r="A36" s="24"/>
      <c r="B36" s="21" t="s">
        <v>250</v>
      </c>
      <c r="C36" s="21" t="s">
        <v>251</v>
      </c>
      <c r="D36" s="21" t="s">
        <v>90</v>
      </c>
      <c r="E36" s="21" t="s">
        <v>91</v>
      </c>
      <c r="F36" s="21" t="s">
        <v>210</v>
      </c>
      <c r="G36" s="21" t="s">
        <v>211</v>
      </c>
      <c r="H36" s="23">
        <v>394395.8</v>
      </c>
      <c r="I36" s="23"/>
      <c r="J36" s="23"/>
      <c r="K36" s="23"/>
      <c r="L36" s="23"/>
      <c r="M36" s="23"/>
      <c r="N36" s="23"/>
      <c r="O36" s="23"/>
      <c r="P36" s="23"/>
      <c r="Q36" s="23"/>
      <c r="R36" s="23">
        <v>394395.8</v>
      </c>
      <c r="S36" s="23"/>
      <c r="T36" s="23"/>
      <c r="U36" s="23"/>
      <c r="V36" s="23"/>
      <c r="W36" s="23">
        <v>394395.8</v>
      </c>
    </row>
    <row r="37" spans="1:23">
      <c r="A37" s="24"/>
      <c r="B37" s="21" t="s">
        <v>252</v>
      </c>
      <c r="C37" s="21" t="s">
        <v>253</v>
      </c>
      <c r="D37" s="21" t="s">
        <v>90</v>
      </c>
      <c r="E37" s="21" t="s">
        <v>91</v>
      </c>
      <c r="F37" s="21" t="s">
        <v>254</v>
      </c>
      <c r="G37" s="21" t="s">
        <v>255</v>
      </c>
      <c r="H37" s="23">
        <v>1500</v>
      </c>
      <c r="I37" s="23"/>
      <c r="J37" s="23"/>
      <c r="K37" s="23"/>
      <c r="L37" s="23"/>
      <c r="M37" s="23"/>
      <c r="N37" s="23"/>
      <c r="O37" s="23"/>
      <c r="P37" s="23"/>
      <c r="Q37" s="23"/>
      <c r="R37" s="23">
        <v>1500</v>
      </c>
      <c r="S37" s="23"/>
      <c r="T37" s="23"/>
      <c r="U37" s="23"/>
      <c r="V37" s="23"/>
      <c r="W37" s="23">
        <v>1500</v>
      </c>
    </row>
    <row r="38" spans="1:23">
      <c r="A38" s="24"/>
      <c r="B38" s="21" t="s">
        <v>256</v>
      </c>
      <c r="C38" s="21" t="s">
        <v>257</v>
      </c>
      <c r="D38" s="21" t="s">
        <v>90</v>
      </c>
      <c r="E38" s="21" t="s">
        <v>91</v>
      </c>
      <c r="F38" s="21" t="s">
        <v>254</v>
      </c>
      <c r="G38" s="21" t="s">
        <v>255</v>
      </c>
      <c r="H38" s="23">
        <v>1500</v>
      </c>
      <c r="I38" s="23"/>
      <c r="J38" s="23"/>
      <c r="K38" s="23"/>
      <c r="L38" s="23"/>
      <c r="M38" s="23"/>
      <c r="N38" s="23"/>
      <c r="O38" s="23"/>
      <c r="P38" s="23"/>
      <c r="Q38" s="23"/>
      <c r="R38" s="23">
        <v>1500</v>
      </c>
      <c r="S38" s="23"/>
      <c r="T38" s="23"/>
      <c r="U38" s="23"/>
      <c r="V38" s="23"/>
      <c r="W38" s="23">
        <v>1500</v>
      </c>
    </row>
    <row r="39" spans="1:23">
      <c r="A39" s="35" t="s">
        <v>122</v>
      </c>
      <c r="B39" s="134"/>
      <c r="C39" s="134"/>
      <c r="D39" s="134"/>
      <c r="E39" s="134"/>
      <c r="F39" s="134"/>
      <c r="G39" s="135"/>
      <c r="H39" s="23">
        <v>8096491.76</v>
      </c>
      <c r="I39" s="23">
        <v>7699095.96</v>
      </c>
      <c r="J39" s="23"/>
      <c r="K39" s="23"/>
      <c r="L39" s="23">
        <v>7699095.96</v>
      </c>
      <c r="M39" s="23"/>
      <c r="N39" s="23"/>
      <c r="O39" s="23"/>
      <c r="P39" s="23"/>
      <c r="Q39" s="23"/>
      <c r="R39" s="23">
        <v>397395.8</v>
      </c>
      <c r="S39" s="23"/>
      <c r="T39" s="23"/>
      <c r="U39" s="23"/>
      <c r="V39" s="23"/>
      <c r="W39" s="23">
        <v>397395.8</v>
      </c>
    </row>
  </sheetData>
  <mergeCells count="30">
    <mergeCell ref="A2:W2"/>
    <mergeCell ref="A3:G3"/>
    <mergeCell ref="H4:W4"/>
    <mergeCell ref="I5:M5"/>
    <mergeCell ref="N5:P5"/>
    <mergeCell ref="R5:W5"/>
    <mergeCell ref="A39:G3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4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showZeros="0" topLeftCell="F1" workbookViewId="0">
      <selection activeCell="W3" sqref="W3"/>
    </sheetView>
  </sheetViews>
  <sheetFormatPr defaultColWidth="42.1428571428571" defaultRowHeight="15" customHeight="1"/>
  <cols>
    <col min="1" max="1" width="9.28571428571429" customWidth="1"/>
    <col min="2" max="2" width="24.1428571428571" customWidth="1"/>
    <col min="3" max="3" width="41.8571428571429" customWidth="1"/>
    <col min="4" max="4" width="25.5714285714286" customWidth="1"/>
    <col min="5" max="7" width="13.5714285714286" customWidth="1"/>
    <col min="8" max="8" width="19.2857142857143" customWidth="1"/>
    <col min="9" max="9" width="12.1428571428571" customWidth="1"/>
    <col min="10" max="10" width="10.1428571428571" customWidth="1"/>
    <col min="11" max="12" width="15.7142857142857" customWidth="1"/>
    <col min="13" max="13" width="17.8571428571429" customWidth="1"/>
    <col min="14" max="14" width="13.5714285714286" customWidth="1"/>
    <col min="15" max="15" width="15.7142857142857" customWidth="1"/>
    <col min="16" max="17" width="17.8571428571429" customWidth="1"/>
    <col min="18" max="18" width="12.1428571428571" customWidth="1"/>
    <col min="19" max="20" width="9.28571428571429" customWidth="1"/>
    <col min="21" max="21" width="13.5714285714286" customWidth="1"/>
    <col min="22" max="22" width="17.8571428571429" customWidth="1"/>
    <col min="23" max="23" width="12.1428571428571" customWidth="1"/>
    <col min="24" max="16384" width="42.1428571428571" customWidth="1"/>
  </cols>
  <sheetData>
    <row r="1" customHeight="1" spans="1:23">
      <c r="A1" s="1"/>
      <c r="B1" s="3"/>
      <c r="C1" s="1"/>
      <c r="D1" s="1"/>
      <c r="E1" s="2"/>
      <c r="F1" s="2"/>
      <c r="G1" s="2"/>
      <c r="H1" s="2"/>
      <c r="I1" s="3"/>
      <c r="J1" s="3"/>
      <c r="K1" s="3"/>
      <c r="L1" s="3"/>
      <c r="M1" s="3"/>
      <c r="N1" s="3"/>
      <c r="O1" s="3"/>
      <c r="P1" s="3"/>
      <c r="Q1" s="3"/>
      <c r="R1" s="1"/>
      <c r="S1" s="1"/>
      <c r="T1" s="1"/>
      <c r="U1" s="3"/>
      <c r="V1" s="1"/>
      <c r="W1" s="41" t="s">
        <v>258</v>
      </c>
    </row>
    <row r="2" ht="28.5"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customHeight="1" spans="1:23">
      <c r="A3" s="7" t="str">
        <f>"单位名称："&amp;"凤庆县雪山镇新民中心学校"</f>
        <v>单位名称：凤庆县雪山镇新民中心学校</v>
      </c>
      <c r="B3" s="8"/>
      <c r="C3" s="8"/>
      <c r="D3" s="8"/>
      <c r="E3" s="8"/>
      <c r="F3" s="8"/>
      <c r="G3" s="8"/>
      <c r="H3" s="8"/>
      <c r="I3" s="9"/>
      <c r="J3" s="9"/>
      <c r="K3" s="9"/>
      <c r="L3" s="9"/>
      <c r="M3" s="9"/>
      <c r="N3" s="9"/>
      <c r="O3" s="9"/>
      <c r="P3" s="9"/>
      <c r="Q3" s="9"/>
      <c r="R3" s="1"/>
      <c r="S3" s="1"/>
      <c r="T3" s="1"/>
      <c r="U3" s="3"/>
      <c r="V3" s="1"/>
      <c r="W3" s="41" t="s">
        <v>171</v>
      </c>
    </row>
    <row r="4" customHeight="1" spans="1:23">
      <c r="A4" s="10" t="s">
        <v>259</v>
      </c>
      <c r="B4" s="11" t="s">
        <v>186</v>
      </c>
      <c r="C4" s="10" t="s">
        <v>187</v>
      </c>
      <c r="D4" s="10" t="s">
        <v>260</v>
      </c>
      <c r="E4" s="11" t="s">
        <v>188</v>
      </c>
      <c r="F4" s="11" t="s">
        <v>189</v>
      </c>
      <c r="G4" s="11" t="s">
        <v>261</v>
      </c>
      <c r="H4" s="11" t="s">
        <v>262</v>
      </c>
      <c r="I4" s="31" t="s">
        <v>56</v>
      </c>
      <c r="J4" s="12" t="s">
        <v>263</v>
      </c>
      <c r="K4" s="13"/>
      <c r="L4" s="13"/>
      <c r="M4" s="14"/>
      <c r="N4" s="12" t="s">
        <v>194</v>
      </c>
      <c r="O4" s="13"/>
      <c r="P4" s="14"/>
      <c r="Q4" s="11" t="s">
        <v>62</v>
      </c>
      <c r="R4" s="12" t="s">
        <v>78</v>
      </c>
      <c r="S4" s="13"/>
      <c r="T4" s="13"/>
      <c r="U4" s="13"/>
      <c r="V4" s="13"/>
      <c r="W4" s="14"/>
    </row>
    <row r="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200</v>
      </c>
      <c r="U5" s="10" t="s">
        <v>67</v>
      </c>
      <c r="V5" s="10" t="s">
        <v>68</v>
      </c>
      <c r="W5" s="10" t="s">
        <v>69</v>
      </c>
    </row>
    <row r="6" customHeight="1" spans="1:23">
      <c r="A6" s="32"/>
      <c r="B6" s="32"/>
      <c r="C6" s="32"/>
      <c r="D6" s="32"/>
      <c r="E6" s="32"/>
      <c r="F6" s="32"/>
      <c r="G6" s="32"/>
      <c r="H6" s="32"/>
      <c r="I6" s="32"/>
      <c r="J6" s="125" t="s">
        <v>58</v>
      </c>
      <c r="K6" s="96"/>
      <c r="L6" s="32"/>
      <c r="M6" s="32"/>
      <c r="N6" s="32"/>
      <c r="O6" s="32"/>
      <c r="P6" s="32"/>
      <c r="Q6" s="32"/>
      <c r="R6" s="32"/>
      <c r="S6" s="126"/>
      <c r="T6" s="126"/>
      <c r="U6" s="126"/>
      <c r="V6" s="126"/>
      <c r="W6" s="126"/>
    </row>
    <row r="7" customHeight="1" spans="1:23">
      <c r="A7" s="17"/>
      <c r="B7" s="33"/>
      <c r="C7" s="17"/>
      <c r="D7" s="17"/>
      <c r="E7" s="18"/>
      <c r="F7" s="18"/>
      <c r="G7" s="18"/>
      <c r="H7" s="18"/>
      <c r="I7" s="33"/>
      <c r="J7" s="48" t="s">
        <v>58</v>
      </c>
      <c r="K7" s="48" t="s">
        <v>264</v>
      </c>
      <c r="L7" s="18"/>
      <c r="M7" s="18"/>
      <c r="N7" s="18"/>
      <c r="O7" s="18"/>
      <c r="P7" s="18"/>
      <c r="Q7" s="18"/>
      <c r="R7" s="18"/>
      <c r="S7" s="18"/>
      <c r="T7" s="18"/>
      <c r="U7" s="33"/>
      <c r="V7" s="18"/>
      <c r="W7" s="18"/>
    </row>
    <row r="8"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customHeight="1" spans="1:23">
      <c r="A9" s="21"/>
      <c r="B9" s="21"/>
      <c r="C9" s="21" t="s">
        <v>265</v>
      </c>
      <c r="D9" s="21"/>
      <c r="E9" s="21"/>
      <c r="F9" s="21"/>
      <c r="G9" s="21"/>
      <c r="H9" s="21"/>
      <c r="I9" s="23">
        <v>17110.44</v>
      </c>
      <c r="J9" s="23">
        <v>17110.44</v>
      </c>
      <c r="K9" s="23">
        <v>17110.44</v>
      </c>
      <c r="L9" s="23"/>
      <c r="M9" s="23"/>
      <c r="N9" s="23"/>
      <c r="O9" s="23"/>
      <c r="P9" s="23"/>
      <c r="Q9" s="23"/>
      <c r="R9" s="23"/>
      <c r="S9" s="23"/>
      <c r="T9" s="23"/>
      <c r="U9" s="23"/>
      <c r="V9" s="23"/>
      <c r="W9" s="23"/>
    </row>
    <row r="10" customHeight="1" spans="1:23">
      <c r="A10" s="122" t="s">
        <v>266</v>
      </c>
      <c r="B10" s="122" t="s">
        <v>267</v>
      </c>
      <c r="C10" s="21" t="s">
        <v>265</v>
      </c>
      <c r="D10" s="122" t="s">
        <v>71</v>
      </c>
      <c r="E10" s="122" t="s">
        <v>90</v>
      </c>
      <c r="F10" s="122" t="s">
        <v>91</v>
      </c>
      <c r="G10" s="122" t="s">
        <v>254</v>
      </c>
      <c r="H10" s="122" t="s">
        <v>255</v>
      </c>
      <c r="I10" s="23">
        <v>2643.84</v>
      </c>
      <c r="J10" s="23">
        <v>2643.84</v>
      </c>
      <c r="K10" s="23">
        <v>2643.84</v>
      </c>
      <c r="L10" s="23"/>
      <c r="M10" s="23"/>
      <c r="N10" s="23"/>
      <c r="O10" s="23"/>
      <c r="P10" s="23"/>
      <c r="Q10" s="23"/>
      <c r="R10" s="23"/>
      <c r="S10" s="23"/>
      <c r="T10" s="23"/>
      <c r="U10" s="23"/>
      <c r="V10" s="23"/>
      <c r="W10" s="23"/>
    </row>
    <row r="11" customHeight="1" spans="1:23">
      <c r="A11" s="122" t="s">
        <v>266</v>
      </c>
      <c r="B11" s="122" t="s">
        <v>267</v>
      </c>
      <c r="C11" s="21" t="s">
        <v>265</v>
      </c>
      <c r="D11" s="122" t="s">
        <v>71</v>
      </c>
      <c r="E11" s="122" t="s">
        <v>90</v>
      </c>
      <c r="F11" s="122" t="s">
        <v>91</v>
      </c>
      <c r="G11" s="122" t="s">
        <v>268</v>
      </c>
      <c r="H11" s="122" t="s">
        <v>269</v>
      </c>
      <c r="I11" s="23">
        <v>11704.5</v>
      </c>
      <c r="J11" s="23">
        <v>11704.5</v>
      </c>
      <c r="K11" s="23">
        <v>11704.5</v>
      </c>
      <c r="L11" s="23"/>
      <c r="M11" s="23"/>
      <c r="N11" s="23"/>
      <c r="O11" s="23"/>
      <c r="P11" s="23"/>
      <c r="Q11" s="23"/>
      <c r="R11" s="23"/>
      <c r="S11" s="23"/>
      <c r="T11" s="23"/>
      <c r="U11" s="23"/>
      <c r="V11" s="23"/>
      <c r="W11" s="23"/>
    </row>
    <row r="12" customHeight="1" spans="1:23">
      <c r="A12" s="122" t="s">
        <v>266</v>
      </c>
      <c r="B12" s="122" t="s">
        <v>267</v>
      </c>
      <c r="C12" s="21" t="s">
        <v>265</v>
      </c>
      <c r="D12" s="122" t="s">
        <v>71</v>
      </c>
      <c r="E12" s="122" t="s">
        <v>90</v>
      </c>
      <c r="F12" s="122" t="s">
        <v>91</v>
      </c>
      <c r="G12" s="122" t="s">
        <v>228</v>
      </c>
      <c r="H12" s="122" t="s">
        <v>229</v>
      </c>
      <c r="I12" s="23">
        <v>1790.1</v>
      </c>
      <c r="J12" s="23">
        <v>1790.1</v>
      </c>
      <c r="K12" s="23">
        <v>1790.1</v>
      </c>
      <c r="L12" s="23"/>
      <c r="M12" s="23"/>
      <c r="N12" s="23"/>
      <c r="O12" s="23"/>
      <c r="P12" s="23"/>
      <c r="Q12" s="23"/>
      <c r="R12" s="23"/>
      <c r="S12" s="23"/>
      <c r="T12" s="23"/>
      <c r="U12" s="23"/>
      <c r="V12" s="23"/>
      <c r="W12" s="23"/>
    </row>
    <row r="13" customHeight="1" spans="1:23">
      <c r="A13" s="122" t="s">
        <v>266</v>
      </c>
      <c r="B13" s="122" t="s">
        <v>267</v>
      </c>
      <c r="C13" s="21" t="s">
        <v>265</v>
      </c>
      <c r="D13" s="122" t="s">
        <v>71</v>
      </c>
      <c r="E13" s="122" t="s">
        <v>94</v>
      </c>
      <c r="F13" s="122" t="s">
        <v>95</v>
      </c>
      <c r="G13" s="122" t="s">
        <v>254</v>
      </c>
      <c r="H13" s="122" t="s">
        <v>255</v>
      </c>
      <c r="I13" s="23">
        <v>972</v>
      </c>
      <c r="J13" s="23">
        <v>972</v>
      </c>
      <c r="K13" s="23">
        <v>972</v>
      </c>
      <c r="L13" s="23"/>
      <c r="M13" s="23"/>
      <c r="N13" s="23"/>
      <c r="O13" s="23"/>
      <c r="P13" s="23"/>
      <c r="Q13" s="23"/>
      <c r="R13" s="23"/>
      <c r="S13" s="23"/>
      <c r="T13" s="23"/>
      <c r="U13" s="23"/>
      <c r="V13" s="23"/>
      <c r="W13" s="23"/>
    </row>
    <row r="14" customHeight="1" spans="1:23">
      <c r="A14" s="24"/>
      <c r="B14" s="24"/>
      <c r="C14" s="21" t="s">
        <v>270</v>
      </c>
      <c r="D14" s="24"/>
      <c r="E14" s="24"/>
      <c r="F14" s="24"/>
      <c r="G14" s="24"/>
      <c r="H14" s="24"/>
      <c r="I14" s="23">
        <v>40964.06</v>
      </c>
      <c r="J14" s="23">
        <v>40964.06</v>
      </c>
      <c r="K14" s="23">
        <v>40964.06</v>
      </c>
      <c r="L14" s="23"/>
      <c r="M14" s="23"/>
      <c r="N14" s="23"/>
      <c r="O14" s="23"/>
      <c r="P14" s="23"/>
      <c r="Q14" s="23"/>
      <c r="R14" s="23"/>
      <c r="S14" s="23"/>
      <c r="T14" s="23"/>
      <c r="U14" s="23"/>
      <c r="V14" s="23"/>
      <c r="W14" s="23"/>
    </row>
    <row r="15" customHeight="1" spans="1:23">
      <c r="A15" s="122" t="s">
        <v>266</v>
      </c>
      <c r="B15" s="122" t="s">
        <v>271</v>
      </c>
      <c r="C15" s="21" t="s">
        <v>270</v>
      </c>
      <c r="D15" s="122" t="s">
        <v>71</v>
      </c>
      <c r="E15" s="122" t="s">
        <v>90</v>
      </c>
      <c r="F15" s="122" t="s">
        <v>91</v>
      </c>
      <c r="G15" s="122" t="s">
        <v>272</v>
      </c>
      <c r="H15" s="122" t="s">
        <v>273</v>
      </c>
      <c r="I15" s="23">
        <v>40964.06</v>
      </c>
      <c r="J15" s="23">
        <v>40964.06</v>
      </c>
      <c r="K15" s="23">
        <v>40964.06</v>
      </c>
      <c r="L15" s="23"/>
      <c r="M15" s="23"/>
      <c r="N15" s="23"/>
      <c r="O15" s="23"/>
      <c r="P15" s="23"/>
      <c r="Q15" s="23"/>
      <c r="R15" s="23"/>
      <c r="S15" s="23"/>
      <c r="T15" s="23"/>
      <c r="U15" s="23"/>
      <c r="V15" s="23"/>
      <c r="W15" s="23"/>
    </row>
    <row r="16" customHeight="1" spans="1:23">
      <c r="A16" s="24"/>
      <c r="B16" s="24"/>
      <c r="C16" s="21" t="s">
        <v>274</v>
      </c>
      <c r="D16" s="24"/>
      <c r="E16" s="24"/>
      <c r="F16" s="24"/>
      <c r="G16" s="24"/>
      <c r="H16" s="24"/>
      <c r="I16" s="23">
        <v>34980</v>
      </c>
      <c r="J16" s="23">
        <v>34980</v>
      </c>
      <c r="K16" s="23">
        <v>34980</v>
      </c>
      <c r="L16" s="23"/>
      <c r="M16" s="23"/>
      <c r="N16" s="23"/>
      <c r="O16" s="23"/>
      <c r="P16" s="23"/>
      <c r="Q16" s="23"/>
      <c r="R16" s="23"/>
      <c r="S16" s="23"/>
      <c r="T16" s="23"/>
      <c r="U16" s="23"/>
      <c r="V16" s="23"/>
      <c r="W16" s="23"/>
    </row>
    <row r="17" customHeight="1" spans="1:23">
      <c r="A17" s="122" t="s">
        <v>266</v>
      </c>
      <c r="B17" s="122" t="s">
        <v>275</v>
      </c>
      <c r="C17" s="21" t="s">
        <v>274</v>
      </c>
      <c r="D17" s="122" t="s">
        <v>71</v>
      </c>
      <c r="E17" s="122" t="s">
        <v>88</v>
      </c>
      <c r="F17" s="122" t="s">
        <v>89</v>
      </c>
      <c r="G17" s="122" t="s">
        <v>254</v>
      </c>
      <c r="H17" s="122" t="s">
        <v>255</v>
      </c>
      <c r="I17" s="23">
        <v>34980</v>
      </c>
      <c r="J17" s="23">
        <v>34980</v>
      </c>
      <c r="K17" s="23">
        <v>34980</v>
      </c>
      <c r="L17" s="23"/>
      <c r="M17" s="23"/>
      <c r="N17" s="23"/>
      <c r="O17" s="23"/>
      <c r="P17" s="23"/>
      <c r="Q17" s="23"/>
      <c r="R17" s="23"/>
      <c r="S17" s="23"/>
      <c r="T17" s="23"/>
      <c r="U17" s="23"/>
      <c r="V17" s="23"/>
      <c r="W17" s="23"/>
    </row>
    <row r="18" customHeight="1" spans="1:23">
      <c r="A18" s="24"/>
      <c r="B18" s="24"/>
      <c r="C18" s="21" t="s">
        <v>276</v>
      </c>
      <c r="D18" s="24"/>
      <c r="E18" s="24"/>
      <c r="F18" s="24"/>
      <c r="G18" s="24"/>
      <c r="H18" s="24"/>
      <c r="I18" s="23">
        <v>117000</v>
      </c>
      <c r="J18" s="23">
        <v>117000</v>
      </c>
      <c r="K18" s="23">
        <v>117000</v>
      </c>
      <c r="L18" s="23"/>
      <c r="M18" s="23"/>
      <c r="N18" s="23"/>
      <c r="O18" s="23"/>
      <c r="P18" s="23"/>
      <c r="Q18" s="23"/>
      <c r="R18" s="23"/>
      <c r="S18" s="23"/>
      <c r="T18" s="23"/>
      <c r="U18" s="23"/>
      <c r="V18" s="23"/>
      <c r="W18" s="23"/>
    </row>
    <row r="19" customHeight="1" spans="1:23">
      <c r="A19" s="122" t="s">
        <v>266</v>
      </c>
      <c r="B19" s="122" t="s">
        <v>277</v>
      </c>
      <c r="C19" s="21" t="s">
        <v>276</v>
      </c>
      <c r="D19" s="122" t="s">
        <v>71</v>
      </c>
      <c r="E19" s="122" t="s">
        <v>88</v>
      </c>
      <c r="F19" s="122" t="s">
        <v>89</v>
      </c>
      <c r="G19" s="122" t="s">
        <v>254</v>
      </c>
      <c r="H19" s="122" t="s">
        <v>255</v>
      </c>
      <c r="I19" s="23">
        <v>88000</v>
      </c>
      <c r="J19" s="23">
        <v>88000</v>
      </c>
      <c r="K19" s="23">
        <v>88000</v>
      </c>
      <c r="L19" s="23"/>
      <c r="M19" s="23"/>
      <c r="N19" s="23"/>
      <c r="O19" s="23"/>
      <c r="P19" s="23"/>
      <c r="Q19" s="23"/>
      <c r="R19" s="23"/>
      <c r="S19" s="23"/>
      <c r="T19" s="23"/>
      <c r="U19" s="23"/>
      <c r="V19" s="23"/>
      <c r="W19" s="23"/>
    </row>
    <row r="20" customHeight="1" spans="1:23">
      <c r="A20" s="122" t="s">
        <v>266</v>
      </c>
      <c r="B20" s="122" t="s">
        <v>277</v>
      </c>
      <c r="C20" s="21" t="s">
        <v>276</v>
      </c>
      <c r="D20" s="122" t="s">
        <v>71</v>
      </c>
      <c r="E20" s="122" t="s">
        <v>88</v>
      </c>
      <c r="F20" s="122" t="s">
        <v>89</v>
      </c>
      <c r="G20" s="122" t="s">
        <v>268</v>
      </c>
      <c r="H20" s="122" t="s">
        <v>269</v>
      </c>
      <c r="I20" s="23">
        <v>8000</v>
      </c>
      <c r="J20" s="23">
        <v>8000</v>
      </c>
      <c r="K20" s="23">
        <v>8000</v>
      </c>
      <c r="L20" s="23"/>
      <c r="M20" s="23"/>
      <c r="N20" s="23"/>
      <c r="O20" s="23"/>
      <c r="P20" s="23"/>
      <c r="Q20" s="23"/>
      <c r="R20" s="23"/>
      <c r="S20" s="23"/>
      <c r="T20" s="23"/>
      <c r="U20" s="23"/>
      <c r="V20" s="23"/>
      <c r="W20" s="23"/>
    </row>
    <row r="21" customHeight="1" spans="1:23">
      <c r="A21" s="122" t="s">
        <v>266</v>
      </c>
      <c r="B21" s="122" t="s">
        <v>277</v>
      </c>
      <c r="C21" s="21" t="s">
        <v>276</v>
      </c>
      <c r="D21" s="122" t="s">
        <v>71</v>
      </c>
      <c r="E21" s="122" t="s">
        <v>88</v>
      </c>
      <c r="F21" s="122" t="s">
        <v>89</v>
      </c>
      <c r="G21" s="122" t="s">
        <v>228</v>
      </c>
      <c r="H21" s="122" t="s">
        <v>229</v>
      </c>
      <c r="I21" s="23">
        <v>12000</v>
      </c>
      <c r="J21" s="23">
        <v>12000</v>
      </c>
      <c r="K21" s="23">
        <v>12000</v>
      </c>
      <c r="L21" s="23"/>
      <c r="M21" s="23"/>
      <c r="N21" s="23"/>
      <c r="O21" s="23"/>
      <c r="P21" s="23"/>
      <c r="Q21" s="23"/>
      <c r="R21" s="23"/>
      <c r="S21" s="23"/>
      <c r="T21" s="23"/>
      <c r="U21" s="23"/>
      <c r="V21" s="23"/>
      <c r="W21" s="23"/>
    </row>
    <row r="22" customHeight="1" spans="1:23">
      <c r="A22" s="122" t="s">
        <v>266</v>
      </c>
      <c r="B22" s="122" t="s">
        <v>277</v>
      </c>
      <c r="C22" s="21" t="s">
        <v>276</v>
      </c>
      <c r="D22" s="122" t="s">
        <v>71</v>
      </c>
      <c r="E22" s="122" t="s">
        <v>88</v>
      </c>
      <c r="F22" s="122" t="s">
        <v>89</v>
      </c>
      <c r="G22" s="122" t="s">
        <v>278</v>
      </c>
      <c r="H22" s="122" t="s">
        <v>279</v>
      </c>
      <c r="I22" s="23">
        <v>3000</v>
      </c>
      <c r="J22" s="23">
        <v>3000</v>
      </c>
      <c r="K22" s="23">
        <v>3000</v>
      </c>
      <c r="L22" s="23"/>
      <c r="M22" s="23"/>
      <c r="N22" s="23"/>
      <c r="O22" s="23"/>
      <c r="P22" s="23"/>
      <c r="Q22" s="23"/>
      <c r="R22" s="23"/>
      <c r="S22" s="23"/>
      <c r="T22" s="23"/>
      <c r="U22" s="23"/>
      <c r="V22" s="23"/>
      <c r="W22" s="23"/>
    </row>
    <row r="23" customHeight="1" spans="1:23">
      <c r="A23" s="122" t="s">
        <v>266</v>
      </c>
      <c r="B23" s="122" t="s">
        <v>277</v>
      </c>
      <c r="C23" s="21" t="s">
        <v>276</v>
      </c>
      <c r="D23" s="122" t="s">
        <v>71</v>
      </c>
      <c r="E23" s="122" t="s">
        <v>88</v>
      </c>
      <c r="F23" s="122" t="s">
        <v>89</v>
      </c>
      <c r="G23" s="122" t="s">
        <v>280</v>
      </c>
      <c r="H23" s="122" t="s">
        <v>281</v>
      </c>
      <c r="I23" s="23">
        <v>6000</v>
      </c>
      <c r="J23" s="23">
        <v>6000</v>
      </c>
      <c r="K23" s="23">
        <v>6000</v>
      </c>
      <c r="L23" s="23"/>
      <c r="M23" s="23"/>
      <c r="N23" s="23"/>
      <c r="O23" s="23"/>
      <c r="P23" s="23"/>
      <c r="Q23" s="23"/>
      <c r="R23" s="23"/>
      <c r="S23" s="23"/>
      <c r="T23" s="23"/>
      <c r="U23" s="23"/>
      <c r="V23" s="23"/>
      <c r="W23" s="23"/>
    </row>
    <row r="24" customHeight="1" spans="1:23">
      <c r="A24" s="24"/>
      <c r="B24" s="24"/>
      <c r="C24" s="21" t="s">
        <v>282</v>
      </c>
      <c r="D24" s="24"/>
      <c r="E24" s="24"/>
      <c r="F24" s="24"/>
      <c r="G24" s="24"/>
      <c r="H24" s="24"/>
      <c r="I24" s="23">
        <v>1263.6</v>
      </c>
      <c r="J24" s="23">
        <v>1263.6</v>
      </c>
      <c r="K24" s="23">
        <v>1263.6</v>
      </c>
      <c r="L24" s="23"/>
      <c r="M24" s="23"/>
      <c r="N24" s="23"/>
      <c r="O24" s="23"/>
      <c r="P24" s="23"/>
      <c r="Q24" s="23"/>
      <c r="R24" s="23"/>
      <c r="S24" s="23"/>
      <c r="T24" s="23"/>
      <c r="U24" s="23"/>
      <c r="V24" s="23"/>
      <c r="W24" s="23"/>
    </row>
    <row r="25" customHeight="1" spans="1:23">
      <c r="A25" s="122" t="s">
        <v>266</v>
      </c>
      <c r="B25" s="122" t="s">
        <v>283</v>
      </c>
      <c r="C25" s="21" t="s">
        <v>282</v>
      </c>
      <c r="D25" s="122" t="s">
        <v>71</v>
      </c>
      <c r="E25" s="122" t="s">
        <v>88</v>
      </c>
      <c r="F25" s="122" t="s">
        <v>89</v>
      </c>
      <c r="G25" s="122" t="s">
        <v>272</v>
      </c>
      <c r="H25" s="122" t="s">
        <v>273</v>
      </c>
      <c r="I25" s="23">
        <v>1263.6</v>
      </c>
      <c r="J25" s="23">
        <v>1263.6</v>
      </c>
      <c r="K25" s="23">
        <v>1263.6</v>
      </c>
      <c r="L25" s="23"/>
      <c r="M25" s="23"/>
      <c r="N25" s="23"/>
      <c r="O25" s="23"/>
      <c r="P25" s="23"/>
      <c r="Q25" s="23"/>
      <c r="R25" s="23"/>
      <c r="S25" s="23"/>
      <c r="T25" s="23"/>
      <c r="U25" s="23"/>
      <c r="V25" s="23"/>
      <c r="W25" s="23"/>
    </row>
    <row r="26" customHeight="1" spans="1:23">
      <c r="A26" s="24"/>
      <c r="B26" s="24"/>
      <c r="C26" s="21" t="s">
        <v>284</v>
      </c>
      <c r="D26" s="24"/>
      <c r="E26" s="24"/>
      <c r="F26" s="24"/>
      <c r="G26" s="24"/>
      <c r="H26" s="24"/>
      <c r="I26" s="23">
        <v>1376600</v>
      </c>
      <c r="J26" s="23"/>
      <c r="K26" s="23"/>
      <c r="L26" s="23"/>
      <c r="M26" s="23"/>
      <c r="N26" s="23"/>
      <c r="O26" s="23"/>
      <c r="P26" s="23"/>
      <c r="Q26" s="23"/>
      <c r="R26" s="23">
        <v>1376600</v>
      </c>
      <c r="S26" s="23"/>
      <c r="T26" s="23"/>
      <c r="U26" s="23"/>
      <c r="V26" s="23"/>
      <c r="W26" s="23">
        <v>1376600</v>
      </c>
    </row>
    <row r="27" customHeight="1" spans="1:23">
      <c r="A27" s="122" t="s">
        <v>266</v>
      </c>
      <c r="B27" s="122" t="s">
        <v>285</v>
      </c>
      <c r="C27" s="21" t="s">
        <v>284</v>
      </c>
      <c r="D27" s="122" t="s">
        <v>71</v>
      </c>
      <c r="E27" s="122" t="s">
        <v>88</v>
      </c>
      <c r="F27" s="122" t="s">
        <v>89</v>
      </c>
      <c r="G27" s="122" t="s">
        <v>280</v>
      </c>
      <c r="H27" s="122" t="s">
        <v>281</v>
      </c>
      <c r="I27" s="23">
        <v>413400</v>
      </c>
      <c r="J27" s="23"/>
      <c r="K27" s="23"/>
      <c r="L27" s="23"/>
      <c r="M27" s="23"/>
      <c r="N27" s="23"/>
      <c r="O27" s="23"/>
      <c r="P27" s="23"/>
      <c r="Q27" s="23"/>
      <c r="R27" s="23">
        <v>413400</v>
      </c>
      <c r="S27" s="23"/>
      <c r="T27" s="23"/>
      <c r="U27" s="23"/>
      <c r="V27" s="23"/>
      <c r="W27" s="23">
        <v>413400</v>
      </c>
    </row>
    <row r="28" customHeight="1" spans="1:23">
      <c r="A28" s="122" t="s">
        <v>266</v>
      </c>
      <c r="B28" s="122" t="s">
        <v>285</v>
      </c>
      <c r="C28" s="21" t="s">
        <v>284</v>
      </c>
      <c r="D28" s="122" t="s">
        <v>71</v>
      </c>
      <c r="E28" s="122" t="s">
        <v>90</v>
      </c>
      <c r="F28" s="122" t="s">
        <v>91</v>
      </c>
      <c r="G28" s="122" t="s">
        <v>280</v>
      </c>
      <c r="H28" s="122" t="s">
        <v>281</v>
      </c>
      <c r="I28" s="23">
        <v>963200</v>
      </c>
      <c r="J28" s="23"/>
      <c r="K28" s="23"/>
      <c r="L28" s="23"/>
      <c r="M28" s="23"/>
      <c r="N28" s="23"/>
      <c r="O28" s="23"/>
      <c r="P28" s="23"/>
      <c r="Q28" s="23"/>
      <c r="R28" s="23">
        <v>963200</v>
      </c>
      <c r="S28" s="23"/>
      <c r="T28" s="23"/>
      <c r="U28" s="23"/>
      <c r="V28" s="23"/>
      <c r="W28" s="23">
        <v>963200</v>
      </c>
    </row>
    <row r="29" customHeight="1" spans="1:23">
      <c r="A29" s="24"/>
      <c r="B29" s="24"/>
      <c r="C29" s="21" t="s">
        <v>286</v>
      </c>
      <c r="D29" s="24"/>
      <c r="E29" s="24"/>
      <c r="F29" s="24"/>
      <c r="G29" s="24"/>
      <c r="H29" s="24"/>
      <c r="I29" s="23">
        <v>89366</v>
      </c>
      <c r="J29" s="23"/>
      <c r="K29" s="23"/>
      <c r="L29" s="23"/>
      <c r="M29" s="23"/>
      <c r="N29" s="23"/>
      <c r="O29" s="23"/>
      <c r="P29" s="23"/>
      <c r="Q29" s="23"/>
      <c r="R29" s="23">
        <v>89366</v>
      </c>
      <c r="S29" s="23"/>
      <c r="T29" s="23"/>
      <c r="U29" s="23"/>
      <c r="V29" s="23"/>
      <c r="W29" s="23">
        <v>89366</v>
      </c>
    </row>
    <row r="30" customHeight="1" spans="1:23">
      <c r="A30" s="122" t="s">
        <v>266</v>
      </c>
      <c r="B30" s="122" t="s">
        <v>287</v>
      </c>
      <c r="C30" s="21" t="s">
        <v>286</v>
      </c>
      <c r="D30" s="122" t="s">
        <v>71</v>
      </c>
      <c r="E30" s="122" t="s">
        <v>90</v>
      </c>
      <c r="F30" s="122" t="s">
        <v>91</v>
      </c>
      <c r="G30" s="122" t="s">
        <v>254</v>
      </c>
      <c r="H30" s="122" t="s">
        <v>255</v>
      </c>
      <c r="I30" s="23">
        <v>84366</v>
      </c>
      <c r="J30" s="23"/>
      <c r="K30" s="23"/>
      <c r="L30" s="23"/>
      <c r="M30" s="23"/>
      <c r="N30" s="23"/>
      <c r="O30" s="23"/>
      <c r="P30" s="23"/>
      <c r="Q30" s="23"/>
      <c r="R30" s="23">
        <v>84366</v>
      </c>
      <c r="S30" s="23"/>
      <c r="T30" s="23"/>
      <c r="U30" s="23"/>
      <c r="V30" s="23"/>
      <c r="W30" s="23">
        <v>84366</v>
      </c>
    </row>
    <row r="31" customHeight="1" spans="1:23">
      <c r="A31" s="122" t="s">
        <v>266</v>
      </c>
      <c r="B31" s="122" t="s">
        <v>287</v>
      </c>
      <c r="C31" s="21" t="s">
        <v>286</v>
      </c>
      <c r="D31" s="122" t="s">
        <v>71</v>
      </c>
      <c r="E31" s="122" t="s">
        <v>90</v>
      </c>
      <c r="F31" s="122" t="s">
        <v>91</v>
      </c>
      <c r="G31" s="122" t="s">
        <v>288</v>
      </c>
      <c r="H31" s="122" t="s">
        <v>289</v>
      </c>
      <c r="I31" s="23">
        <v>2000</v>
      </c>
      <c r="J31" s="23"/>
      <c r="K31" s="23"/>
      <c r="L31" s="23"/>
      <c r="M31" s="23"/>
      <c r="N31" s="23"/>
      <c r="O31" s="23"/>
      <c r="P31" s="23"/>
      <c r="Q31" s="23"/>
      <c r="R31" s="23">
        <v>2000</v>
      </c>
      <c r="S31" s="23"/>
      <c r="T31" s="23"/>
      <c r="U31" s="23"/>
      <c r="V31" s="23"/>
      <c r="W31" s="23">
        <v>2000</v>
      </c>
    </row>
    <row r="32" customHeight="1" spans="1:23">
      <c r="A32" s="122" t="s">
        <v>266</v>
      </c>
      <c r="B32" s="122" t="s">
        <v>287</v>
      </c>
      <c r="C32" s="21" t="s">
        <v>286</v>
      </c>
      <c r="D32" s="122" t="s">
        <v>71</v>
      </c>
      <c r="E32" s="122" t="s">
        <v>90</v>
      </c>
      <c r="F32" s="122" t="s">
        <v>91</v>
      </c>
      <c r="G32" s="122" t="s">
        <v>268</v>
      </c>
      <c r="H32" s="122" t="s">
        <v>269</v>
      </c>
      <c r="I32" s="23">
        <v>3000</v>
      </c>
      <c r="J32" s="23"/>
      <c r="K32" s="23"/>
      <c r="L32" s="23"/>
      <c r="M32" s="23"/>
      <c r="N32" s="23"/>
      <c r="O32" s="23"/>
      <c r="P32" s="23"/>
      <c r="Q32" s="23"/>
      <c r="R32" s="23">
        <v>3000</v>
      </c>
      <c r="S32" s="23"/>
      <c r="T32" s="23"/>
      <c r="U32" s="23"/>
      <c r="V32" s="23"/>
      <c r="W32" s="23">
        <v>3000</v>
      </c>
    </row>
    <row r="33" customHeight="1" spans="1:23">
      <c r="A33" s="35" t="s">
        <v>122</v>
      </c>
      <c r="B33" s="36"/>
      <c r="C33" s="36"/>
      <c r="D33" s="36"/>
      <c r="E33" s="36"/>
      <c r="F33" s="36"/>
      <c r="G33" s="36"/>
      <c r="H33" s="37"/>
      <c r="I33" s="23">
        <v>1677284.1</v>
      </c>
      <c r="J33" s="23">
        <v>211318.1</v>
      </c>
      <c r="K33" s="23">
        <v>211318.1</v>
      </c>
      <c r="L33" s="23"/>
      <c r="M33" s="23"/>
      <c r="N33" s="23"/>
      <c r="O33" s="23"/>
      <c r="P33" s="23"/>
      <c r="Q33" s="23"/>
      <c r="R33" s="23">
        <v>1465966</v>
      </c>
      <c r="S33" s="23"/>
      <c r="T33" s="23"/>
      <c r="U33" s="23"/>
      <c r="V33" s="23"/>
      <c r="W33" s="23">
        <v>1465966</v>
      </c>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4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8"/>
  <sheetViews>
    <sheetView showZeros="0" workbookViewId="0">
      <selection activeCell="C94" sqref="C94"/>
    </sheetView>
  </sheetViews>
  <sheetFormatPr defaultColWidth="9.14285714285714" defaultRowHeight="14.25"/>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spans="10:10">
      <c r="J1" s="88" t="s">
        <v>290</v>
      </c>
    </row>
    <row r="2" ht="28.5" spans="1:10">
      <c r="A2" s="5" t="str">
        <f>"2025"&amp;"年部门项目支出绩效目标表"</f>
        <v>2025年部门项目支出绩效目标表</v>
      </c>
      <c r="B2" s="6"/>
      <c r="C2" s="6"/>
      <c r="D2" s="6"/>
      <c r="E2" s="6"/>
      <c r="F2" s="53"/>
      <c r="G2" s="6"/>
      <c r="H2" s="53"/>
      <c r="I2" s="53"/>
      <c r="J2" s="6"/>
    </row>
    <row r="3" spans="1:8">
      <c r="A3" s="7" t="str">
        <f>"单位名称："&amp;"凤庆县雪山镇新民中心学校"</f>
        <v>单位名称：凤庆县雪山镇新民中心学校</v>
      </c>
      <c r="B3" s="3"/>
      <c r="C3" s="3"/>
      <c r="D3" s="3"/>
      <c r="E3" s="3"/>
      <c r="F3" s="54"/>
      <c r="G3" s="3"/>
      <c r="H3" s="54"/>
    </row>
    <row r="4" spans="1:10">
      <c r="A4" s="48" t="s">
        <v>291</v>
      </c>
      <c r="B4" s="48" t="s">
        <v>292</v>
      </c>
      <c r="C4" s="48" t="s">
        <v>293</v>
      </c>
      <c r="D4" s="48" t="s">
        <v>294</v>
      </c>
      <c r="E4" s="48" t="s">
        <v>295</v>
      </c>
      <c r="F4" s="55" t="s">
        <v>296</v>
      </c>
      <c r="G4" s="48" t="s">
        <v>297</v>
      </c>
      <c r="H4" s="55" t="s">
        <v>298</v>
      </c>
      <c r="I4" s="55" t="s">
        <v>299</v>
      </c>
      <c r="J4" s="48" t="s">
        <v>300</v>
      </c>
    </row>
    <row r="5" spans="1:10">
      <c r="A5" s="119">
        <v>1</v>
      </c>
      <c r="B5" s="119">
        <v>2</v>
      </c>
      <c r="C5" s="119">
        <v>3</v>
      </c>
      <c r="D5" s="119">
        <v>4</v>
      </c>
      <c r="E5" s="119">
        <v>5</v>
      </c>
      <c r="F5" s="119">
        <v>6</v>
      </c>
      <c r="G5" s="119">
        <v>7</v>
      </c>
      <c r="H5" s="119">
        <v>8</v>
      </c>
      <c r="I5" s="119">
        <v>9</v>
      </c>
      <c r="J5" s="119">
        <v>10</v>
      </c>
    </row>
    <row r="6" spans="1:10">
      <c r="A6" s="34" t="s">
        <v>71</v>
      </c>
      <c r="B6" s="49"/>
      <c r="C6" s="49"/>
      <c r="D6" s="49"/>
      <c r="E6" s="56"/>
      <c r="F6" s="57"/>
      <c r="G6" s="56"/>
      <c r="H6" s="57"/>
      <c r="I6" s="57"/>
      <c r="J6" s="56"/>
    </row>
    <row r="7" spans="1:10">
      <c r="A7" s="217" t="s">
        <v>284</v>
      </c>
      <c r="B7" s="21" t="s">
        <v>301</v>
      </c>
      <c r="C7" s="21" t="s">
        <v>302</v>
      </c>
      <c r="D7" s="21" t="s">
        <v>303</v>
      </c>
      <c r="E7" s="34" t="s">
        <v>304</v>
      </c>
      <c r="F7" s="21" t="s">
        <v>305</v>
      </c>
      <c r="G7" s="34" t="s">
        <v>306</v>
      </c>
      <c r="H7" s="21" t="s">
        <v>307</v>
      </c>
      <c r="I7" s="21" t="s">
        <v>308</v>
      </c>
      <c r="J7" s="34" t="s">
        <v>309</v>
      </c>
    </row>
    <row r="8" ht="33.75" spans="1:10">
      <c r="A8" s="217" t="s">
        <v>284</v>
      </c>
      <c r="B8" s="21" t="s">
        <v>301</v>
      </c>
      <c r="C8" s="21" t="s">
        <v>302</v>
      </c>
      <c r="D8" s="21" t="s">
        <v>303</v>
      </c>
      <c r="E8" s="34" t="s">
        <v>310</v>
      </c>
      <c r="F8" s="21" t="s">
        <v>305</v>
      </c>
      <c r="G8" s="34" t="s">
        <v>165</v>
      </c>
      <c r="H8" s="21" t="s">
        <v>311</v>
      </c>
      <c r="I8" s="21" t="s">
        <v>308</v>
      </c>
      <c r="J8" s="34" t="s">
        <v>312</v>
      </c>
    </row>
    <row r="9" ht="22.5" spans="1:10">
      <c r="A9" s="217" t="s">
        <v>284</v>
      </c>
      <c r="B9" s="21" t="s">
        <v>301</v>
      </c>
      <c r="C9" s="21" t="s">
        <v>302</v>
      </c>
      <c r="D9" s="21" t="s">
        <v>303</v>
      </c>
      <c r="E9" s="34" t="s">
        <v>313</v>
      </c>
      <c r="F9" s="21" t="s">
        <v>314</v>
      </c>
      <c r="G9" s="34" t="s">
        <v>315</v>
      </c>
      <c r="H9" s="21" t="s">
        <v>316</v>
      </c>
      <c r="I9" s="21" t="s">
        <v>308</v>
      </c>
      <c r="J9" s="34" t="s">
        <v>317</v>
      </c>
    </row>
    <row r="10" ht="22.5" spans="1:10">
      <c r="A10" s="217" t="s">
        <v>284</v>
      </c>
      <c r="B10" s="21" t="s">
        <v>301</v>
      </c>
      <c r="C10" s="21" t="s">
        <v>302</v>
      </c>
      <c r="D10" s="21" t="s">
        <v>318</v>
      </c>
      <c r="E10" s="34" t="s">
        <v>319</v>
      </c>
      <c r="F10" s="21" t="s">
        <v>320</v>
      </c>
      <c r="G10" s="34" t="s">
        <v>321</v>
      </c>
      <c r="H10" s="21" t="s">
        <v>322</v>
      </c>
      <c r="I10" s="21" t="s">
        <v>308</v>
      </c>
      <c r="J10" s="34" t="s">
        <v>323</v>
      </c>
    </row>
    <row r="11" spans="1:10">
      <c r="A11" s="217" t="s">
        <v>284</v>
      </c>
      <c r="B11" s="21" t="s">
        <v>301</v>
      </c>
      <c r="C11" s="21" t="s">
        <v>302</v>
      </c>
      <c r="D11" s="21" t="s">
        <v>324</v>
      </c>
      <c r="E11" s="34" t="s">
        <v>325</v>
      </c>
      <c r="F11" s="21" t="s">
        <v>320</v>
      </c>
      <c r="G11" s="34" t="s">
        <v>326</v>
      </c>
      <c r="H11" s="21" t="s">
        <v>327</v>
      </c>
      <c r="I11" s="21" t="s">
        <v>308</v>
      </c>
      <c r="J11" s="34" t="s">
        <v>328</v>
      </c>
    </row>
    <row r="12" spans="1:10">
      <c r="A12" s="217" t="s">
        <v>284</v>
      </c>
      <c r="B12" s="21" t="s">
        <v>301</v>
      </c>
      <c r="C12" s="21" t="s">
        <v>302</v>
      </c>
      <c r="D12" s="21" t="s">
        <v>324</v>
      </c>
      <c r="E12" s="34" t="s">
        <v>329</v>
      </c>
      <c r="F12" s="21" t="s">
        <v>320</v>
      </c>
      <c r="G12" s="34" t="s">
        <v>321</v>
      </c>
      <c r="H12" s="21" t="s">
        <v>322</v>
      </c>
      <c r="I12" s="21" t="s">
        <v>308</v>
      </c>
      <c r="J12" s="34" t="s">
        <v>330</v>
      </c>
    </row>
    <row r="13" spans="1:10">
      <c r="A13" s="217" t="s">
        <v>284</v>
      </c>
      <c r="B13" s="21" t="s">
        <v>301</v>
      </c>
      <c r="C13" s="21" t="s">
        <v>302</v>
      </c>
      <c r="D13" s="21" t="s">
        <v>331</v>
      </c>
      <c r="E13" s="34" t="s">
        <v>332</v>
      </c>
      <c r="F13" s="21" t="s">
        <v>314</v>
      </c>
      <c r="G13" s="34" t="s">
        <v>333</v>
      </c>
      <c r="H13" s="21" t="s">
        <v>334</v>
      </c>
      <c r="I13" s="21" t="s">
        <v>308</v>
      </c>
      <c r="J13" s="34" t="s">
        <v>335</v>
      </c>
    </row>
    <row r="14" ht="22.5" spans="1:10">
      <c r="A14" s="217" t="s">
        <v>284</v>
      </c>
      <c r="B14" s="21" t="s">
        <v>301</v>
      </c>
      <c r="C14" s="21" t="s">
        <v>336</v>
      </c>
      <c r="D14" s="21" t="s">
        <v>337</v>
      </c>
      <c r="E14" s="34" t="s">
        <v>338</v>
      </c>
      <c r="F14" s="21" t="s">
        <v>320</v>
      </c>
      <c r="G14" s="34" t="s">
        <v>321</v>
      </c>
      <c r="H14" s="21" t="s">
        <v>322</v>
      </c>
      <c r="I14" s="21" t="s">
        <v>308</v>
      </c>
      <c r="J14" s="34" t="s">
        <v>339</v>
      </c>
    </row>
    <row r="15" ht="22.5" spans="1:10">
      <c r="A15" s="217" t="s">
        <v>284</v>
      </c>
      <c r="B15" s="21" t="s">
        <v>301</v>
      </c>
      <c r="C15" s="21" t="s">
        <v>336</v>
      </c>
      <c r="D15" s="21" t="s">
        <v>337</v>
      </c>
      <c r="E15" s="34" t="s">
        <v>340</v>
      </c>
      <c r="F15" s="21" t="s">
        <v>320</v>
      </c>
      <c r="G15" s="34" t="s">
        <v>341</v>
      </c>
      <c r="H15" s="21" t="s">
        <v>342</v>
      </c>
      <c r="I15" s="21" t="s">
        <v>343</v>
      </c>
      <c r="J15" s="34" t="s">
        <v>344</v>
      </c>
    </row>
    <row r="16" spans="1:10">
      <c r="A16" s="217" t="s">
        <v>284</v>
      </c>
      <c r="B16" s="21" t="s">
        <v>301</v>
      </c>
      <c r="C16" s="21" t="s">
        <v>345</v>
      </c>
      <c r="D16" s="21" t="s">
        <v>346</v>
      </c>
      <c r="E16" s="34" t="s">
        <v>347</v>
      </c>
      <c r="F16" s="21" t="s">
        <v>305</v>
      </c>
      <c r="G16" s="34" t="s">
        <v>348</v>
      </c>
      <c r="H16" s="21" t="s">
        <v>322</v>
      </c>
      <c r="I16" s="21" t="s">
        <v>308</v>
      </c>
      <c r="J16" s="34" t="s">
        <v>349</v>
      </c>
    </row>
    <row r="17" spans="1:10">
      <c r="A17" s="217" t="s">
        <v>284</v>
      </c>
      <c r="B17" s="21" t="s">
        <v>301</v>
      </c>
      <c r="C17" s="21" t="s">
        <v>345</v>
      </c>
      <c r="D17" s="21" t="s">
        <v>346</v>
      </c>
      <c r="E17" s="34" t="s">
        <v>350</v>
      </c>
      <c r="F17" s="21" t="s">
        <v>305</v>
      </c>
      <c r="G17" s="34" t="s">
        <v>348</v>
      </c>
      <c r="H17" s="21" t="s">
        <v>322</v>
      </c>
      <c r="I17" s="21" t="s">
        <v>308</v>
      </c>
      <c r="J17" s="34" t="s">
        <v>351</v>
      </c>
    </row>
    <row r="18" spans="1:10">
      <c r="A18" s="217" t="s">
        <v>276</v>
      </c>
      <c r="B18" s="21" t="s">
        <v>352</v>
      </c>
      <c r="C18" s="21" t="s">
        <v>302</v>
      </c>
      <c r="D18" s="21" t="s">
        <v>303</v>
      </c>
      <c r="E18" s="34" t="s">
        <v>353</v>
      </c>
      <c r="F18" s="21" t="s">
        <v>320</v>
      </c>
      <c r="G18" s="34" t="s">
        <v>354</v>
      </c>
      <c r="H18" s="21" t="s">
        <v>307</v>
      </c>
      <c r="I18" s="21" t="s">
        <v>308</v>
      </c>
      <c r="J18" s="34" t="s">
        <v>355</v>
      </c>
    </row>
    <row r="19" spans="1:10">
      <c r="A19" s="217" t="s">
        <v>276</v>
      </c>
      <c r="B19" s="21" t="s">
        <v>352</v>
      </c>
      <c r="C19" s="21" t="s">
        <v>302</v>
      </c>
      <c r="D19" s="21" t="s">
        <v>318</v>
      </c>
      <c r="E19" s="34" t="s">
        <v>356</v>
      </c>
      <c r="F19" s="21" t="s">
        <v>305</v>
      </c>
      <c r="G19" s="34" t="s">
        <v>357</v>
      </c>
      <c r="H19" s="21" t="s">
        <v>322</v>
      </c>
      <c r="I19" s="21" t="s">
        <v>308</v>
      </c>
      <c r="J19" s="34" t="s">
        <v>358</v>
      </c>
    </row>
    <row r="20" spans="1:10">
      <c r="A20" s="217" t="s">
        <v>276</v>
      </c>
      <c r="B20" s="21" t="s">
        <v>352</v>
      </c>
      <c r="C20" s="21" t="s">
        <v>302</v>
      </c>
      <c r="D20" s="21" t="s">
        <v>318</v>
      </c>
      <c r="E20" s="34" t="s">
        <v>329</v>
      </c>
      <c r="F20" s="21" t="s">
        <v>320</v>
      </c>
      <c r="G20" s="34" t="s">
        <v>321</v>
      </c>
      <c r="H20" s="21" t="s">
        <v>322</v>
      </c>
      <c r="I20" s="21" t="s">
        <v>308</v>
      </c>
      <c r="J20" s="34" t="s">
        <v>359</v>
      </c>
    </row>
    <row r="21" spans="1:10">
      <c r="A21" s="217" t="s">
        <v>276</v>
      </c>
      <c r="B21" s="21" t="s">
        <v>352</v>
      </c>
      <c r="C21" s="21" t="s">
        <v>302</v>
      </c>
      <c r="D21" s="21" t="s">
        <v>318</v>
      </c>
      <c r="E21" s="34" t="s">
        <v>360</v>
      </c>
      <c r="F21" s="21" t="s">
        <v>320</v>
      </c>
      <c r="G21" s="34" t="s">
        <v>321</v>
      </c>
      <c r="H21" s="21" t="s">
        <v>322</v>
      </c>
      <c r="I21" s="21" t="s">
        <v>308</v>
      </c>
      <c r="J21" s="34" t="s">
        <v>361</v>
      </c>
    </row>
    <row r="22" ht="22.5" spans="1:10">
      <c r="A22" s="217" t="s">
        <v>276</v>
      </c>
      <c r="B22" s="21" t="s">
        <v>352</v>
      </c>
      <c r="C22" s="21" t="s">
        <v>302</v>
      </c>
      <c r="D22" s="21" t="s">
        <v>331</v>
      </c>
      <c r="E22" s="34" t="s">
        <v>332</v>
      </c>
      <c r="F22" s="21" t="s">
        <v>320</v>
      </c>
      <c r="G22" s="34" t="s">
        <v>362</v>
      </c>
      <c r="H22" s="21" t="s">
        <v>363</v>
      </c>
      <c r="I22" s="21" t="s">
        <v>308</v>
      </c>
      <c r="J22" s="34" t="s">
        <v>364</v>
      </c>
    </row>
    <row r="23" spans="1:10">
      <c r="A23" s="217" t="s">
        <v>276</v>
      </c>
      <c r="B23" s="21" t="s">
        <v>352</v>
      </c>
      <c r="C23" s="21" t="s">
        <v>336</v>
      </c>
      <c r="D23" s="21" t="s">
        <v>337</v>
      </c>
      <c r="E23" s="34" t="s">
        <v>365</v>
      </c>
      <c r="F23" s="21" t="s">
        <v>305</v>
      </c>
      <c r="G23" s="34" t="s">
        <v>366</v>
      </c>
      <c r="H23" s="21" t="s">
        <v>322</v>
      </c>
      <c r="I23" s="21" t="s">
        <v>308</v>
      </c>
      <c r="J23" s="34" t="s">
        <v>367</v>
      </c>
    </row>
    <row r="24" ht="22.5" spans="1:10">
      <c r="A24" s="217" t="s">
        <v>276</v>
      </c>
      <c r="B24" s="21" t="s">
        <v>352</v>
      </c>
      <c r="C24" s="21" t="s">
        <v>336</v>
      </c>
      <c r="D24" s="21" t="s">
        <v>337</v>
      </c>
      <c r="E24" s="34" t="s">
        <v>368</v>
      </c>
      <c r="F24" s="21" t="s">
        <v>320</v>
      </c>
      <c r="G24" s="34" t="s">
        <v>321</v>
      </c>
      <c r="H24" s="21" t="s">
        <v>322</v>
      </c>
      <c r="I24" s="21" t="s">
        <v>308</v>
      </c>
      <c r="J24" s="34" t="s">
        <v>369</v>
      </c>
    </row>
    <row r="25" ht="22.5" spans="1:10">
      <c r="A25" s="217" t="s">
        <v>276</v>
      </c>
      <c r="B25" s="21" t="s">
        <v>352</v>
      </c>
      <c r="C25" s="21" t="s">
        <v>336</v>
      </c>
      <c r="D25" s="21" t="s">
        <v>370</v>
      </c>
      <c r="E25" s="34" t="s">
        <v>371</v>
      </c>
      <c r="F25" s="21" t="s">
        <v>320</v>
      </c>
      <c r="G25" s="34" t="s">
        <v>372</v>
      </c>
      <c r="H25" s="21" t="s">
        <v>342</v>
      </c>
      <c r="I25" s="21" t="s">
        <v>343</v>
      </c>
      <c r="J25" s="34" t="s">
        <v>373</v>
      </c>
    </row>
    <row r="26" spans="1:10">
      <c r="A26" s="217" t="s">
        <v>276</v>
      </c>
      <c r="B26" s="21" t="s">
        <v>352</v>
      </c>
      <c r="C26" s="21" t="s">
        <v>345</v>
      </c>
      <c r="D26" s="21" t="s">
        <v>346</v>
      </c>
      <c r="E26" s="34" t="s">
        <v>374</v>
      </c>
      <c r="F26" s="21" t="s">
        <v>305</v>
      </c>
      <c r="G26" s="34" t="s">
        <v>348</v>
      </c>
      <c r="H26" s="21" t="s">
        <v>322</v>
      </c>
      <c r="I26" s="21" t="s">
        <v>308</v>
      </c>
      <c r="J26" s="34" t="s">
        <v>349</v>
      </c>
    </row>
    <row r="27" spans="1:10">
      <c r="A27" s="217" t="s">
        <v>276</v>
      </c>
      <c r="B27" s="21" t="s">
        <v>352</v>
      </c>
      <c r="C27" s="21" t="s">
        <v>345</v>
      </c>
      <c r="D27" s="21" t="s">
        <v>346</v>
      </c>
      <c r="E27" s="34" t="s">
        <v>350</v>
      </c>
      <c r="F27" s="21" t="s">
        <v>305</v>
      </c>
      <c r="G27" s="34" t="s">
        <v>348</v>
      </c>
      <c r="H27" s="21" t="s">
        <v>322</v>
      </c>
      <c r="I27" s="21" t="s">
        <v>308</v>
      </c>
      <c r="J27" s="34" t="s">
        <v>349</v>
      </c>
    </row>
    <row r="28" spans="1:10">
      <c r="A28" s="217" t="s">
        <v>286</v>
      </c>
      <c r="B28" s="21" t="s">
        <v>375</v>
      </c>
      <c r="C28" s="21" t="s">
        <v>302</v>
      </c>
      <c r="D28" s="21" t="s">
        <v>303</v>
      </c>
      <c r="E28" s="34" t="s">
        <v>376</v>
      </c>
      <c r="F28" s="21" t="s">
        <v>305</v>
      </c>
      <c r="G28" s="34" t="s">
        <v>377</v>
      </c>
      <c r="H28" s="21" t="s">
        <v>307</v>
      </c>
      <c r="I28" s="21" t="s">
        <v>308</v>
      </c>
      <c r="J28" s="34" t="s">
        <v>378</v>
      </c>
    </row>
    <row r="29" spans="1:10">
      <c r="A29" s="217" t="s">
        <v>286</v>
      </c>
      <c r="B29" s="21" t="s">
        <v>375</v>
      </c>
      <c r="C29" s="21" t="s">
        <v>302</v>
      </c>
      <c r="D29" s="21" t="s">
        <v>303</v>
      </c>
      <c r="E29" s="34" t="s">
        <v>379</v>
      </c>
      <c r="F29" s="21" t="s">
        <v>305</v>
      </c>
      <c r="G29" s="34" t="s">
        <v>380</v>
      </c>
      <c r="H29" s="21" t="s">
        <v>307</v>
      </c>
      <c r="I29" s="21" t="s">
        <v>308</v>
      </c>
      <c r="J29" s="34" t="s">
        <v>381</v>
      </c>
    </row>
    <row r="30" ht="22.5" spans="1:10">
      <c r="A30" s="217" t="s">
        <v>286</v>
      </c>
      <c r="B30" s="21" t="s">
        <v>375</v>
      </c>
      <c r="C30" s="21" t="s">
        <v>302</v>
      </c>
      <c r="D30" s="21" t="s">
        <v>303</v>
      </c>
      <c r="E30" s="34" t="s">
        <v>382</v>
      </c>
      <c r="F30" s="21" t="s">
        <v>305</v>
      </c>
      <c r="G30" s="34" t="s">
        <v>165</v>
      </c>
      <c r="H30" s="21" t="s">
        <v>311</v>
      </c>
      <c r="I30" s="21" t="s">
        <v>308</v>
      </c>
      <c r="J30" s="34" t="s">
        <v>383</v>
      </c>
    </row>
    <row r="31" spans="1:10">
      <c r="A31" s="217" t="s">
        <v>286</v>
      </c>
      <c r="B31" s="21" t="s">
        <v>375</v>
      </c>
      <c r="C31" s="21" t="s">
        <v>302</v>
      </c>
      <c r="D31" s="21" t="s">
        <v>318</v>
      </c>
      <c r="E31" s="34" t="s">
        <v>384</v>
      </c>
      <c r="F31" s="21" t="s">
        <v>320</v>
      </c>
      <c r="G31" s="34" t="s">
        <v>321</v>
      </c>
      <c r="H31" s="21" t="s">
        <v>322</v>
      </c>
      <c r="I31" s="21" t="s">
        <v>308</v>
      </c>
      <c r="J31" s="34" t="s">
        <v>385</v>
      </c>
    </row>
    <row r="32" spans="1:10">
      <c r="A32" s="217" t="s">
        <v>286</v>
      </c>
      <c r="B32" s="21" t="s">
        <v>375</v>
      </c>
      <c r="C32" s="21" t="s">
        <v>302</v>
      </c>
      <c r="D32" s="21" t="s">
        <v>318</v>
      </c>
      <c r="E32" s="34" t="s">
        <v>386</v>
      </c>
      <c r="F32" s="21" t="s">
        <v>305</v>
      </c>
      <c r="G32" s="34" t="s">
        <v>366</v>
      </c>
      <c r="H32" s="21" t="s">
        <v>322</v>
      </c>
      <c r="I32" s="21" t="s">
        <v>308</v>
      </c>
      <c r="J32" s="34" t="s">
        <v>387</v>
      </c>
    </row>
    <row r="33" ht="22.5" spans="1:10">
      <c r="A33" s="217" t="s">
        <v>286</v>
      </c>
      <c r="B33" s="21" t="s">
        <v>375</v>
      </c>
      <c r="C33" s="21" t="s">
        <v>302</v>
      </c>
      <c r="D33" s="21" t="s">
        <v>318</v>
      </c>
      <c r="E33" s="34" t="s">
        <v>388</v>
      </c>
      <c r="F33" s="21" t="s">
        <v>320</v>
      </c>
      <c r="G33" s="34" t="s">
        <v>321</v>
      </c>
      <c r="H33" s="21" t="s">
        <v>322</v>
      </c>
      <c r="I33" s="21" t="s">
        <v>308</v>
      </c>
      <c r="J33" s="34" t="s">
        <v>389</v>
      </c>
    </row>
    <row r="34" ht="22.5" spans="1:10">
      <c r="A34" s="217" t="s">
        <v>286</v>
      </c>
      <c r="B34" s="21" t="s">
        <v>375</v>
      </c>
      <c r="C34" s="21" t="s">
        <v>302</v>
      </c>
      <c r="D34" s="21" t="s">
        <v>324</v>
      </c>
      <c r="E34" s="34" t="s">
        <v>390</v>
      </c>
      <c r="F34" s="21" t="s">
        <v>320</v>
      </c>
      <c r="G34" s="34" t="s">
        <v>321</v>
      </c>
      <c r="H34" s="21" t="s">
        <v>322</v>
      </c>
      <c r="I34" s="21" t="s">
        <v>308</v>
      </c>
      <c r="J34" s="34" t="s">
        <v>391</v>
      </c>
    </row>
    <row r="35" spans="1:10">
      <c r="A35" s="217" t="s">
        <v>286</v>
      </c>
      <c r="B35" s="21" t="s">
        <v>375</v>
      </c>
      <c r="C35" s="21" t="s">
        <v>302</v>
      </c>
      <c r="D35" s="21" t="s">
        <v>331</v>
      </c>
      <c r="E35" s="34" t="s">
        <v>332</v>
      </c>
      <c r="F35" s="21" t="s">
        <v>320</v>
      </c>
      <c r="G35" s="34" t="s">
        <v>392</v>
      </c>
      <c r="H35" s="21" t="s">
        <v>363</v>
      </c>
      <c r="I35" s="21" t="s">
        <v>308</v>
      </c>
      <c r="J35" s="34" t="s">
        <v>393</v>
      </c>
    </row>
    <row r="36" ht="22.5" spans="1:10">
      <c r="A36" s="217" t="s">
        <v>286</v>
      </c>
      <c r="B36" s="21" t="s">
        <v>375</v>
      </c>
      <c r="C36" s="21" t="s">
        <v>336</v>
      </c>
      <c r="D36" s="21" t="s">
        <v>337</v>
      </c>
      <c r="E36" s="34" t="s">
        <v>394</v>
      </c>
      <c r="F36" s="21" t="s">
        <v>320</v>
      </c>
      <c r="G36" s="34" t="s">
        <v>321</v>
      </c>
      <c r="H36" s="21" t="s">
        <v>322</v>
      </c>
      <c r="I36" s="21" t="s">
        <v>308</v>
      </c>
      <c r="J36" s="34" t="s">
        <v>395</v>
      </c>
    </row>
    <row r="37" ht="22.5" spans="1:10">
      <c r="A37" s="217" t="s">
        <v>286</v>
      </c>
      <c r="B37" s="21" t="s">
        <v>375</v>
      </c>
      <c r="C37" s="21" t="s">
        <v>336</v>
      </c>
      <c r="D37" s="21" t="s">
        <v>337</v>
      </c>
      <c r="E37" s="34" t="s">
        <v>396</v>
      </c>
      <c r="F37" s="21" t="s">
        <v>320</v>
      </c>
      <c r="G37" s="34" t="s">
        <v>372</v>
      </c>
      <c r="H37" s="21"/>
      <c r="I37" s="21" t="s">
        <v>343</v>
      </c>
      <c r="J37" s="34" t="s">
        <v>397</v>
      </c>
    </row>
    <row r="38" spans="1:10">
      <c r="A38" s="217" t="s">
        <v>286</v>
      </c>
      <c r="B38" s="21" t="s">
        <v>375</v>
      </c>
      <c r="C38" s="21" t="s">
        <v>345</v>
      </c>
      <c r="D38" s="21" t="s">
        <v>346</v>
      </c>
      <c r="E38" s="34" t="s">
        <v>347</v>
      </c>
      <c r="F38" s="21" t="s">
        <v>305</v>
      </c>
      <c r="G38" s="34" t="s">
        <v>348</v>
      </c>
      <c r="H38" s="21" t="s">
        <v>322</v>
      </c>
      <c r="I38" s="21" t="s">
        <v>308</v>
      </c>
      <c r="J38" s="34" t="s">
        <v>349</v>
      </c>
    </row>
    <row r="39" spans="1:10">
      <c r="A39" s="217" t="s">
        <v>286</v>
      </c>
      <c r="B39" s="21" t="s">
        <v>375</v>
      </c>
      <c r="C39" s="21" t="s">
        <v>345</v>
      </c>
      <c r="D39" s="21" t="s">
        <v>346</v>
      </c>
      <c r="E39" s="34" t="s">
        <v>350</v>
      </c>
      <c r="F39" s="21" t="s">
        <v>305</v>
      </c>
      <c r="G39" s="34" t="s">
        <v>348</v>
      </c>
      <c r="H39" s="21" t="s">
        <v>322</v>
      </c>
      <c r="I39" s="21" t="s">
        <v>308</v>
      </c>
      <c r="J39" s="34" t="s">
        <v>398</v>
      </c>
    </row>
    <row r="40" spans="1:10">
      <c r="A40" s="217" t="s">
        <v>282</v>
      </c>
      <c r="B40" s="21" t="s">
        <v>399</v>
      </c>
      <c r="C40" s="21" t="s">
        <v>302</v>
      </c>
      <c r="D40" s="21" t="s">
        <v>303</v>
      </c>
      <c r="E40" s="34" t="s">
        <v>400</v>
      </c>
      <c r="F40" s="21" t="s">
        <v>305</v>
      </c>
      <c r="G40" s="34" t="s">
        <v>401</v>
      </c>
      <c r="H40" s="21" t="s">
        <v>402</v>
      </c>
      <c r="I40" s="21" t="s">
        <v>308</v>
      </c>
      <c r="J40" s="34" t="s">
        <v>403</v>
      </c>
    </row>
    <row r="41" spans="1:10">
      <c r="A41" s="217" t="s">
        <v>282</v>
      </c>
      <c r="B41" s="21" t="s">
        <v>399</v>
      </c>
      <c r="C41" s="21" t="s">
        <v>302</v>
      </c>
      <c r="D41" s="21" t="s">
        <v>318</v>
      </c>
      <c r="E41" s="34" t="s">
        <v>404</v>
      </c>
      <c r="F41" s="21" t="s">
        <v>320</v>
      </c>
      <c r="G41" s="34" t="s">
        <v>321</v>
      </c>
      <c r="H41" s="21" t="s">
        <v>322</v>
      </c>
      <c r="I41" s="21" t="s">
        <v>308</v>
      </c>
      <c r="J41" s="34" t="s">
        <v>405</v>
      </c>
    </row>
    <row r="42" spans="1:10">
      <c r="A42" s="217" t="s">
        <v>282</v>
      </c>
      <c r="B42" s="21" t="s">
        <v>399</v>
      </c>
      <c r="C42" s="21" t="s">
        <v>302</v>
      </c>
      <c r="D42" s="21" t="s">
        <v>324</v>
      </c>
      <c r="E42" s="34" t="s">
        <v>406</v>
      </c>
      <c r="F42" s="21" t="s">
        <v>320</v>
      </c>
      <c r="G42" s="34" t="s">
        <v>321</v>
      </c>
      <c r="H42" s="21" t="s">
        <v>322</v>
      </c>
      <c r="I42" s="21" t="s">
        <v>308</v>
      </c>
      <c r="J42" s="34" t="s">
        <v>407</v>
      </c>
    </row>
    <row r="43" ht="22.5" spans="1:10">
      <c r="A43" s="217" t="s">
        <v>282</v>
      </c>
      <c r="B43" s="21" t="s">
        <v>399</v>
      </c>
      <c r="C43" s="21" t="s">
        <v>302</v>
      </c>
      <c r="D43" s="21" t="s">
        <v>324</v>
      </c>
      <c r="E43" s="34" t="s">
        <v>408</v>
      </c>
      <c r="F43" s="21" t="s">
        <v>305</v>
      </c>
      <c r="G43" s="34" t="s">
        <v>167</v>
      </c>
      <c r="H43" s="21" t="s">
        <v>409</v>
      </c>
      <c r="I43" s="21" t="s">
        <v>308</v>
      </c>
      <c r="J43" s="34" t="s">
        <v>410</v>
      </c>
    </row>
    <row r="44" spans="1:10">
      <c r="A44" s="217" t="s">
        <v>282</v>
      </c>
      <c r="B44" s="21" t="s">
        <v>399</v>
      </c>
      <c r="C44" s="21" t="s">
        <v>302</v>
      </c>
      <c r="D44" s="21" t="s">
        <v>331</v>
      </c>
      <c r="E44" s="34" t="s">
        <v>332</v>
      </c>
      <c r="F44" s="21" t="s">
        <v>320</v>
      </c>
      <c r="G44" s="34" t="s">
        <v>411</v>
      </c>
      <c r="H44" s="21" t="s">
        <v>412</v>
      </c>
      <c r="I44" s="21" t="s">
        <v>308</v>
      </c>
      <c r="J44" s="34" t="s">
        <v>413</v>
      </c>
    </row>
    <row r="45" ht="22.5" spans="1:10">
      <c r="A45" s="217" t="s">
        <v>282</v>
      </c>
      <c r="B45" s="21" t="s">
        <v>399</v>
      </c>
      <c r="C45" s="21" t="s">
        <v>336</v>
      </c>
      <c r="D45" s="21" t="s">
        <v>337</v>
      </c>
      <c r="E45" s="34" t="s">
        <v>414</v>
      </c>
      <c r="F45" s="21" t="s">
        <v>320</v>
      </c>
      <c r="G45" s="34" t="s">
        <v>321</v>
      </c>
      <c r="H45" s="21" t="s">
        <v>322</v>
      </c>
      <c r="I45" s="21" t="s">
        <v>308</v>
      </c>
      <c r="J45" s="34" t="s">
        <v>415</v>
      </c>
    </row>
    <row r="46" spans="1:10">
      <c r="A46" s="217" t="s">
        <v>282</v>
      </c>
      <c r="B46" s="21" t="s">
        <v>399</v>
      </c>
      <c r="C46" s="21" t="s">
        <v>336</v>
      </c>
      <c r="D46" s="21" t="s">
        <v>337</v>
      </c>
      <c r="E46" s="34" t="s">
        <v>365</v>
      </c>
      <c r="F46" s="21" t="s">
        <v>305</v>
      </c>
      <c r="G46" s="34" t="s">
        <v>366</v>
      </c>
      <c r="H46" s="21" t="s">
        <v>322</v>
      </c>
      <c r="I46" s="21" t="s">
        <v>308</v>
      </c>
      <c r="J46" s="34" t="s">
        <v>367</v>
      </c>
    </row>
    <row r="47" spans="1:10">
      <c r="A47" s="217" t="s">
        <v>282</v>
      </c>
      <c r="B47" s="21" t="s">
        <v>399</v>
      </c>
      <c r="C47" s="21" t="s">
        <v>345</v>
      </c>
      <c r="D47" s="21" t="s">
        <v>346</v>
      </c>
      <c r="E47" s="34" t="s">
        <v>416</v>
      </c>
      <c r="F47" s="21" t="s">
        <v>305</v>
      </c>
      <c r="G47" s="34" t="s">
        <v>348</v>
      </c>
      <c r="H47" s="21" t="s">
        <v>322</v>
      </c>
      <c r="I47" s="21" t="s">
        <v>308</v>
      </c>
      <c r="J47" s="34" t="s">
        <v>417</v>
      </c>
    </row>
    <row r="48" ht="22.5" spans="1:10">
      <c r="A48" s="217" t="s">
        <v>265</v>
      </c>
      <c r="B48" s="21" t="s">
        <v>418</v>
      </c>
      <c r="C48" s="21" t="s">
        <v>302</v>
      </c>
      <c r="D48" s="21" t="s">
        <v>303</v>
      </c>
      <c r="E48" s="34" t="s">
        <v>419</v>
      </c>
      <c r="F48" s="21" t="s">
        <v>320</v>
      </c>
      <c r="G48" s="34" t="s">
        <v>420</v>
      </c>
      <c r="H48" s="21" t="s">
        <v>307</v>
      </c>
      <c r="I48" s="21" t="s">
        <v>308</v>
      </c>
      <c r="J48" s="34" t="s">
        <v>421</v>
      </c>
    </row>
    <row r="49" spans="1:10">
      <c r="A49" s="217" t="s">
        <v>265</v>
      </c>
      <c r="B49" s="21" t="s">
        <v>418</v>
      </c>
      <c r="C49" s="21" t="s">
        <v>302</v>
      </c>
      <c r="D49" s="21" t="s">
        <v>303</v>
      </c>
      <c r="E49" s="34" t="s">
        <v>422</v>
      </c>
      <c r="F49" s="21" t="s">
        <v>320</v>
      </c>
      <c r="G49" s="34" t="s">
        <v>423</v>
      </c>
      <c r="H49" s="21" t="s">
        <v>307</v>
      </c>
      <c r="I49" s="21" t="s">
        <v>308</v>
      </c>
      <c r="J49" s="34" t="s">
        <v>424</v>
      </c>
    </row>
    <row r="50" ht="22.5" spans="1:10">
      <c r="A50" s="217" t="s">
        <v>265</v>
      </c>
      <c r="B50" s="21" t="s">
        <v>418</v>
      </c>
      <c r="C50" s="21" t="s">
        <v>302</v>
      </c>
      <c r="D50" s="21" t="s">
        <v>303</v>
      </c>
      <c r="E50" s="34" t="s">
        <v>425</v>
      </c>
      <c r="F50" s="21" t="s">
        <v>320</v>
      </c>
      <c r="G50" s="34" t="s">
        <v>168</v>
      </c>
      <c r="H50" s="21" t="s">
        <v>307</v>
      </c>
      <c r="I50" s="21" t="s">
        <v>308</v>
      </c>
      <c r="J50" s="34" t="s">
        <v>426</v>
      </c>
    </row>
    <row r="51" spans="1:10">
      <c r="A51" s="217" t="s">
        <v>265</v>
      </c>
      <c r="B51" s="21" t="s">
        <v>418</v>
      </c>
      <c r="C51" s="21" t="s">
        <v>302</v>
      </c>
      <c r="D51" s="21" t="s">
        <v>318</v>
      </c>
      <c r="E51" s="34" t="s">
        <v>356</v>
      </c>
      <c r="F51" s="21" t="s">
        <v>305</v>
      </c>
      <c r="G51" s="34" t="s">
        <v>357</v>
      </c>
      <c r="H51" s="21" t="s">
        <v>322</v>
      </c>
      <c r="I51" s="21" t="s">
        <v>308</v>
      </c>
      <c r="J51" s="34" t="s">
        <v>427</v>
      </c>
    </row>
    <row r="52" spans="1:10">
      <c r="A52" s="217" t="s">
        <v>265</v>
      </c>
      <c r="B52" s="21" t="s">
        <v>418</v>
      </c>
      <c r="C52" s="21" t="s">
        <v>302</v>
      </c>
      <c r="D52" s="21" t="s">
        <v>318</v>
      </c>
      <c r="E52" s="34" t="s">
        <v>329</v>
      </c>
      <c r="F52" s="21" t="s">
        <v>320</v>
      </c>
      <c r="G52" s="34" t="s">
        <v>321</v>
      </c>
      <c r="H52" s="21" t="s">
        <v>322</v>
      </c>
      <c r="I52" s="21" t="s">
        <v>308</v>
      </c>
      <c r="J52" s="34" t="s">
        <v>359</v>
      </c>
    </row>
    <row r="53" spans="1:10">
      <c r="A53" s="217" t="s">
        <v>265</v>
      </c>
      <c r="B53" s="21" t="s">
        <v>418</v>
      </c>
      <c r="C53" s="21" t="s">
        <v>302</v>
      </c>
      <c r="D53" s="21" t="s">
        <v>318</v>
      </c>
      <c r="E53" s="34" t="s">
        <v>360</v>
      </c>
      <c r="F53" s="21" t="s">
        <v>320</v>
      </c>
      <c r="G53" s="34" t="s">
        <v>321</v>
      </c>
      <c r="H53" s="21" t="s">
        <v>322</v>
      </c>
      <c r="I53" s="21" t="s">
        <v>308</v>
      </c>
      <c r="J53" s="34" t="s">
        <v>361</v>
      </c>
    </row>
    <row r="54" ht="33.75" spans="1:10">
      <c r="A54" s="217" t="s">
        <v>265</v>
      </c>
      <c r="B54" s="21" t="s">
        <v>418</v>
      </c>
      <c r="C54" s="21" t="s">
        <v>302</v>
      </c>
      <c r="D54" s="21" t="s">
        <v>331</v>
      </c>
      <c r="E54" s="34" t="s">
        <v>332</v>
      </c>
      <c r="F54" s="21" t="s">
        <v>320</v>
      </c>
      <c r="G54" s="34" t="s">
        <v>428</v>
      </c>
      <c r="H54" s="21" t="s">
        <v>363</v>
      </c>
      <c r="I54" s="21" t="s">
        <v>308</v>
      </c>
      <c r="J54" s="34" t="s">
        <v>429</v>
      </c>
    </row>
    <row r="55" spans="1:10">
      <c r="A55" s="217" t="s">
        <v>265</v>
      </c>
      <c r="B55" s="21" t="s">
        <v>418</v>
      </c>
      <c r="C55" s="21" t="s">
        <v>336</v>
      </c>
      <c r="D55" s="21" t="s">
        <v>337</v>
      </c>
      <c r="E55" s="34" t="s">
        <v>430</v>
      </c>
      <c r="F55" s="21" t="s">
        <v>305</v>
      </c>
      <c r="G55" s="34" t="s">
        <v>431</v>
      </c>
      <c r="H55" s="21" t="s">
        <v>322</v>
      </c>
      <c r="I55" s="21" t="s">
        <v>308</v>
      </c>
      <c r="J55" s="34" t="s">
        <v>432</v>
      </c>
    </row>
    <row r="56" spans="1:10">
      <c r="A56" s="217" t="s">
        <v>265</v>
      </c>
      <c r="B56" s="21" t="s">
        <v>418</v>
      </c>
      <c r="C56" s="21" t="s">
        <v>336</v>
      </c>
      <c r="D56" s="21" t="s">
        <v>337</v>
      </c>
      <c r="E56" s="34" t="s">
        <v>433</v>
      </c>
      <c r="F56" s="21" t="s">
        <v>320</v>
      </c>
      <c r="G56" s="34" t="s">
        <v>434</v>
      </c>
      <c r="H56" s="21"/>
      <c r="I56" s="21" t="s">
        <v>343</v>
      </c>
      <c r="J56" s="34" t="s">
        <v>435</v>
      </c>
    </row>
    <row r="57" spans="1:10">
      <c r="A57" s="217" t="s">
        <v>265</v>
      </c>
      <c r="B57" s="21" t="s">
        <v>418</v>
      </c>
      <c r="C57" s="21" t="s">
        <v>336</v>
      </c>
      <c r="D57" s="21" t="s">
        <v>370</v>
      </c>
      <c r="E57" s="34" t="s">
        <v>436</v>
      </c>
      <c r="F57" s="21" t="s">
        <v>320</v>
      </c>
      <c r="G57" s="34" t="s">
        <v>434</v>
      </c>
      <c r="H57" s="21"/>
      <c r="I57" s="21" t="s">
        <v>343</v>
      </c>
      <c r="J57" s="34" t="s">
        <v>437</v>
      </c>
    </row>
    <row r="58" spans="1:10">
      <c r="A58" s="217" t="s">
        <v>265</v>
      </c>
      <c r="B58" s="21" t="s">
        <v>418</v>
      </c>
      <c r="C58" s="21" t="s">
        <v>345</v>
      </c>
      <c r="D58" s="21" t="s">
        <v>346</v>
      </c>
      <c r="E58" s="34" t="s">
        <v>347</v>
      </c>
      <c r="F58" s="21" t="s">
        <v>305</v>
      </c>
      <c r="G58" s="34" t="s">
        <v>348</v>
      </c>
      <c r="H58" s="21" t="s">
        <v>322</v>
      </c>
      <c r="I58" s="21" t="s">
        <v>308</v>
      </c>
      <c r="J58" s="34" t="s">
        <v>349</v>
      </c>
    </row>
    <row r="59" ht="22.5" spans="1:10">
      <c r="A59" s="217" t="s">
        <v>270</v>
      </c>
      <c r="B59" s="21" t="s">
        <v>438</v>
      </c>
      <c r="C59" s="21" t="s">
        <v>302</v>
      </c>
      <c r="D59" s="21" t="s">
        <v>303</v>
      </c>
      <c r="E59" s="34" t="s">
        <v>439</v>
      </c>
      <c r="F59" s="21" t="s">
        <v>305</v>
      </c>
      <c r="G59" s="34" t="s">
        <v>440</v>
      </c>
      <c r="H59" s="21" t="s">
        <v>402</v>
      </c>
      <c r="I59" s="21" t="s">
        <v>308</v>
      </c>
      <c r="J59" s="34" t="s">
        <v>441</v>
      </c>
    </row>
    <row r="60" spans="1:10">
      <c r="A60" s="217" t="s">
        <v>270</v>
      </c>
      <c r="B60" s="21" t="s">
        <v>438</v>
      </c>
      <c r="C60" s="21" t="s">
        <v>302</v>
      </c>
      <c r="D60" s="21" t="s">
        <v>318</v>
      </c>
      <c r="E60" s="34" t="s">
        <v>442</v>
      </c>
      <c r="F60" s="21" t="s">
        <v>320</v>
      </c>
      <c r="G60" s="34" t="s">
        <v>321</v>
      </c>
      <c r="H60" s="21" t="s">
        <v>322</v>
      </c>
      <c r="I60" s="21" t="s">
        <v>308</v>
      </c>
      <c r="J60" s="34" t="s">
        <v>443</v>
      </c>
    </row>
    <row r="61" spans="1:10">
      <c r="A61" s="217" t="s">
        <v>270</v>
      </c>
      <c r="B61" s="21" t="s">
        <v>438</v>
      </c>
      <c r="C61" s="21" t="s">
        <v>302</v>
      </c>
      <c r="D61" s="21" t="s">
        <v>324</v>
      </c>
      <c r="E61" s="34" t="s">
        <v>406</v>
      </c>
      <c r="F61" s="21" t="s">
        <v>320</v>
      </c>
      <c r="G61" s="34" t="s">
        <v>321</v>
      </c>
      <c r="H61" s="21" t="s">
        <v>322</v>
      </c>
      <c r="I61" s="21" t="s">
        <v>308</v>
      </c>
      <c r="J61" s="34" t="s">
        <v>444</v>
      </c>
    </row>
    <row r="62" ht="22.5" spans="1:10">
      <c r="A62" s="217" t="s">
        <v>270</v>
      </c>
      <c r="B62" s="21" t="s">
        <v>438</v>
      </c>
      <c r="C62" s="21" t="s">
        <v>302</v>
      </c>
      <c r="D62" s="21" t="s">
        <v>324</v>
      </c>
      <c r="E62" s="34" t="s">
        <v>408</v>
      </c>
      <c r="F62" s="21" t="s">
        <v>305</v>
      </c>
      <c r="G62" s="34" t="s">
        <v>167</v>
      </c>
      <c r="H62" s="21" t="s">
        <v>409</v>
      </c>
      <c r="I62" s="21" t="s">
        <v>308</v>
      </c>
      <c r="J62" s="34" t="s">
        <v>445</v>
      </c>
    </row>
    <row r="63" ht="33.75" spans="1:10">
      <c r="A63" s="217" t="s">
        <v>270</v>
      </c>
      <c r="B63" s="21" t="s">
        <v>438</v>
      </c>
      <c r="C63" s="21" t="s">
        <v>302</v>
      </c>
      <c r="D63" s="21" t="s">
        <v>331</v>
      </c>
      <c r="E63" s="34" t="s">
        <v>332</v>
      </c>
      <c r="F63" s="21" t="s">
        <v>320</v>
      </c>
      <c r="G63" s="34" t="s">
        <v>446</v>
      </c>
      <c r="H63" s="21" t="s">
        <v>363</v>
      </c>
      <c r="I63" s="21" t="s">
        <v>308</v>
      </c>
      <c r="J63" s="34" t="s">
        <v>447</v>
      </c>
    </row>
    <row r="64" ht="22.5" spans="1:10">
      <c r="A64" s="217" t="s">
        <v>270</v>
      </c>
      <c r="B64" s="21" t="s">
        <v>438</v>
      </c>
      <c r="C64" s="21" t="s">
        <v>336</v>
      </c>
      <c r="D64" s="21" t="s">
        <v>337</v>
      </c>
      <c r="E64" s="34" t="s">
        <v>448</v>
      </c>
      <c r="F64" s="21" t="s">
        <v>320</v>
      </c>
      <c r="G64" s="34" t="s">
        <v>321</v>
      </c>
      <c r="H64" s="21" t="s">
        <v>322</v>
      </c>
      <c r="I64" s="21" t="s">
        <v>308</v>
      </c>
      <c r="J64" s="34" t="s">
        <v>449</v>
      </c>
    </row>
    <row r="65" spans="1:10">
      <c r="A65" s="217" t="s">
        <v>270</v>
      </c>
      <c r="B65" s="21" t="s">
        <v>438</v>
      </c>
      <c r="C65" s="21" t="s">
        <v>336</v>
      </c>
      <c r="D65" s="21" t="s">
        <v>337</v>
      </c>
      <c r="E65" s="34" t="s">
        <v>430</v>
      </c>
      <c r="F65" s="21" t="s">
        <v>305</v>
      </c>
      <c r="G65" s="34" t="s">
        <v>431</v>
      </c>
      <c r="H65" s="21" t="s">
        <v>322</v>
      </c>
      <c r="I65" s="21" t="s">
        <v>308</v>
      </c>
      <c r="J65" s="34" t="s">
        <v>432</v>
      </c>
    </row>
    <row r="66" spans="1:10">
      <c r="A66" s="217" t="s">
        <v>270</v>
      </c>
      <c r="B66" s="21" t="s">
        <v>438</v>
      </c>
      <c r="C66" s="21" t="s">
        <v>345</v>
      </c>
      <c r="D66" s="21" t="s">
        <v>346</v>
      </c>
      <c r="E66" s="34" t="s">
        <v>450</v>
      </c>
      <c r="F66" s="21" t="s">
        <v>305</v>
      </c>
      <c r="G66" s="34" t="s">
        <v>348</v>
      </c>
      <c r="H66" s="21" t="s">
        <v>322</v>
      </c>
      <c r="I66" s="21" t="s">
        <v>308</v>
      </c>
      <c r="J66" s="34" t="s">
        <v>451</v>
      </c>
    </row>
    <row r="67" spans="1:10">
      <c r="A67" s="217" t="s">
        <v>270</v>
      </c>
      <c r="B67" s="21" t="s">
        <v>438</v>
      </c>
      <c r="C67" s="21" t="s">
        <v>345</v>
      </c>
      <c r="D67" s="21" t="s">
        <v>346</v>
      </c>
      <c r="E67" s="34" t="s">
        <v>350</v>
      </c>
      <c r="F67" s="21" t="s">
        <v>305</v>
      </c>
      <c r="G67" s="34" t="s">
        <v>348</v>
      </c>
      <c r="H67" s="21" t="s">
        <v>322</v>
      </c>
      <c r="I67" s="21" t="s">
        <v>308</v>
      </c>
      <c r="J67" s="34" t="s">
        <v>398</v>
      </c>
    </row>
    <row r="68" spans="1:10">
      <c r="A68" s="217" t="s">
        <v>274</v>
      </c>
      <c r="B68" s="21" t="s">
        <v>452</v>
      </c>
      <c r="C68" s="21" t="s">
        <v>302</v>
      </c>
      <c r="D68" s="21" t="s">
        <v>303</v>
      </c>
      <c r="E68" s="34" t="s">
        <v>453</v>
      </c>
      <c r="F68" s="21" t="s">
        <v>305</v>
      </c>
      <c r="G68" s="34" t="s">
        <v>454</v>
      </c>
      <c r="H68" s="21" t="s">
        <v>307</v>
      </c>
      <c r="I68" s="21" t="s">
        <v>308</v>
      </c>
      <c r="J68" s="34" t="s">
        <v>455</v>
      </c>
    </row>
    <row r="69" ht="22.5" spans="1:10">
      <c r="A69" s="217" t="s">
        <v>274</v>
      </c>
      <c r="B69" s="21" t="s">
        <v>452</v>
      </c>
      <c r="C69" s="21" t="s">
        <v>302</v>
      </c>
      <c r="D69" s="21" t="s">
        <v>303</v>
      </c>
      <c r="E69" s="34" t="s">
        <v>456</v>
      </c>
      <c r="F69" s="21" t="s">
        <v>305</v>
      </c>
      <c r="G69" s="34" t="s">
        <v>457</v>
      </c>
      <c r="H69" s="21" t="s">
        <v>307</v>
      </c>
      <c r="I69" s="21" t="s">
        <v>308</v>
      </c>
      <c r="J69" s="34" t="s">
        <v>458</v>
      </c>
    </row>
    <row r="70" ht="22.5" spans="1:10">
      <c r="A70" s="217" t="s">
        <v>274</v>
      </c>
      <c r="B70" s="21" t="s">
        <v>452</v>
      </c>
      <c r="C70" s="21" t="s">
        <v>302</v>
      </c>
      <c r="D70" s="21" t="s">
        <v>303</v>
      </c>
      <c r="E70" s="34" t="s">
        <v>459</v>
      </c>
      <c r="F70" s="21" t="s">
        <v>305</v>
      </c>
      <c r="G70" s="34" t="s">
        <v>165</v>
      </c>
      <c r="H70" s="21" t="s">
        <v>311</v>
      </c>
      <c r="I70" s="21" t="s">
        <v>308</v>
      </c>
      <c r="J70" s="34" t="s">
        <v>460</v>
      </c>
    </row>
    <row r="71" ht="22.5" spans="1:10">
      <c r="A71" s="217" t="s">
        <v>274</v>
      </c>
      <c r="B71" s="21" t="s">
        <v>452</v>
      </c>
      <c r="C71" s="21" t="s">
        <v>302</v>
      </c>
      <c r="D71" s="21" t="s">
        <v>318</v>
      </c>
      <c r="E71" s="34" t="s">
        <v>461</v>
      </c>
      <c r="F71" s="21" t="s">
        <v>320</v>
      </c>
      <c r="G71" s="34" t="s">
        <v>321</v>
      </c>
      <c r="H71" s="21" t="s">
        <v>322</v>
      </c>
      <c r="I71" s="21" t="s">
        <v>308</v>
      </c>
      <c r="J71" s="34" t="s">
        <v>385</v>
      </c>
    </row>
    <row r="72" ht="22.5" spans="1:10">
      <c r="A72" s="217" t="s">
        <v>274</v>
      </c>
      <c r="B72" s="21" t="s">
        <v>452</v>
      </c>
      <c r="C72" s="21" t="s">
        <v>302</v>
      </c>
      <c r="D72" s="21" t="s">
        <v>318</v>
      </c>
      <c r="E72" s="34" t="s">
        <v>462</v>
      </c>
      <c r="F72" s="21" t="s">
        <v>320</v>
      </c>
      <c r="G72" s="34" t="s">
        <v>321</v>
      </c>
      <c r="H72" s="21" t="s">
        <v>322</v>
      </c>
      <c r="I72" s="21" t="s">
        <v>308</v>
      </c>
      <c r="J72" s="34" t="s">
        <v>463</v>
      </c>
    </row>
    <row r="73" ht="22.5" spans="1:10">
      <c r="A73" s="217" t="s">
        <v>274</v>
      </c>
      <c r="B73" s="21" t="s">
        <v>452</v>
      </c>
      <c r="C73" s="21" t="s">
        <v>302</v>
      </c>
      <c r="D73" s="21" t="s">
        <v>324</v>
      </c>
      <c r="E73" s="34" t="s">
        <v>464</v>
      </c>
      <c r="F73" s="21" t="s">
        <v>320</v>
      </c>
      <c r="G73" s="34" t="s">
        <v>321</v>
      </c>
      <c r="H73" s="21" t="s">
        <v>322</v>
      </c>
      <c r="I73" s="21" t="s">
        <v>308</v>
      </c>
      <c r="J73" s="34" t="s">
        <v>465</v>
      </c>
    </row>
    <row r="74" spans="1:10">
      <c r="A74" s="217" t="s">
        <v>274</v>
      </c>
      <c r="B74" s="21" t="s">
        <v>452</v>
      </c>
      <c r="C74" s="21" t="s">
        <v>302</v>
      </c>
      <c r="D74" s="21" t="s">
        <v>331</v>
      </c>
      <c r="E74" s="34" t="s">
        <v>332</v>
      </c>
      <c r="F74" s="21" t="s">
        <v>320</v>
      </c>
      <c r="G74" s="34" t="s">
        <v>466</v>
      </c>
      <c r="H74" s="21" t="s">
        <v>363</v>
      </c>
      <c r="I74" s="21" t="s">
        <v>308</v>
      </c>
      <c r="J74" s="34" t="s">
        <v>467</v>
      </c>
    </row>
    <row r="75" ht="22.5" spans="1:10">
      <c r="A75" s="217" t="s">
        <v>274</v>
      </c>
      <c r="B75" s="21" t="s">
        <v>452</v>
      </c>
      <c r="C75" s="21" t="s">
        <v>336</v>
      </c>
      <c r="D75" s="21" t="s">
        <v>337</v>
      </c>
      <c r="E75" s="34" t="s">
        <v>468</v>
      </c>
      <c r="F75" s="21" t="s">
        <v>320</v>
      </c>
      <c r="G75" s="34" t="s">
        <v>321</v>
      </c>
      <c r="H75" s="21" t="s">
        <v>322</v>
      </c>
      <c r="I75" s="21" t="s">
        <v>308</v>
      </c>
      <c r="J75" s="34" t="s">
        <v>469</v>
      </c>
    </row>
    <row r="76" spans="1:10">
      <c r="A76" s="217" t="s">
        <v>274</v>
      </c>
      <c r="B76" s="21" t="s">
        <v>452</v>
      </c>
      <c r="C76" s="21" t="s">
        <v>336</v>
      </c>
      <c r="D76" s="21" t="s">
        <v>337</v>
      </c>
      <c r="E76" s="34" t="s">
        <v>470</v>
      </c>
      <c r="F76" s="21" t="s">
        <v>305</v>
      </c>
      <c r="G76" s="34" t="s">
        <v>366</v>
      </c>
      <c r="H76" s="21" t="s">
        <v>322</v>
      </c>
      <c r="I76" s="21" t="s">
        <v>308</v>
      </c>
      <c r="J76" s="34" t="s">
        <v>367</v>
      </c>
    </row>
    <row r="77" spans="1:10">
      <c r="A77" s="217" t="s">
        <v>274</v>
      </c>
      <c r="B77" s="21" t="s">
        <v>452</v>
      </c>
      <c r="C77" s="21" t="s">
        <v>345</v>
      </c>
      <c r="D77" s="21" t="s">
        <v>346</v>
      </c>
      <c r="E77" s="34" t="s">
        <v>374</v>
      </c>
      <c r="F77" s="21" t="s">
        <v>305</v>
      </c>
      <c r="G77" s="34" t="s">
        <v>348</v>
      </c>
      <c r="H77" s="21" t="s">
        <v>322</v>
      </c>
      <c r="I77" s="21" t="s">
        <v>308</v>
      </c>
      <c r="J77" s="34" t="s">
        <v>471</v>
      </c>
    </row>
    <row r="78" spans="1:10">
      <c r="A78" s="217" t="s">
        <v>274</v>
      </c>
      <c r="B78" s="21" t="s">
        <v>452</v>
      </c>
      <c r="C78" s="21" t="s">
        <v>345</v>
      </c>
      <c r="D78" s="21" t="s">
        <v>346</v>
      </c>
      <c r="E78" s="34" t="s">
        <v>350</v>
      </c>
      <c r="F78" s="21" t="s">
        <v>305</v>
      </c>
      <c r="G78" s="34" t="s">
        <v>348</v>
      </c>
      <c r="H78" s="21" t="s">
        <v>322</v>
      </c>
      <c r="I78" s="21" t="s">
        <v>308</v>
      </c>
      <c r="J78" s="34" t="s">
        <v>398</v>
      </c>
    </row>
  </sheetData>
  <mergeCells count="16">
    <mergeCell ref="A2:J2"/>
    <mergeCell ref="A3:H3"/>
    <mergeCell ref="A7:A17"/>
    <mergeCell ref="A18:A27"/>
    <mergeCell ref="A28:A39"/>
    <mergeCell ref="A40:A47"/>
    <mergeCell ref="A48:A58"/>
    <mergeCell ref="A59:A67"/>
    <mergeCell ref="A68:A78"/>
    <mergeCell ref="B7:B17"/>
    <mergeCell ref="B18:B27"/>
    <mergeCell ref="B28:B39"/>
    <mergeCell ref="B40:B47"/>
    <mergeCell ref="B48:B58"/>
    <mergeCell ref="B59:B67"/>
    <mergeCell ref="B68:B78"/>
  </mergeCells>
  <printOptions horizontalCentered="1"/>
  <pageMargins left="1" right="1" top="0.75" bottom="0.75" header="0" footer="0"/>
  <pageSetup paperSize="9" scale="4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财务</cp:lastModifiedBy>
  <dcterms:created xsi:type="dcterms:W3CDTF">2025-03-14T01:29:00Z</dcterms:created>
  <dcterms:modified xsi:type="dcterms:W3CDTF">2025-03-24T06:12:31Z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E79B32CAC10146DFA537ACEBD82A722A_12</vt:lpwstr>
  </property>
  <property fmtid="{D5CDD505-2E9C-101B-9397-08002B2CF9AE}" pid="3" name="KSOProductBuildVer">
    <vt:lpwstr>2052-12.1.0.17140</vt:lpwstr>
  </property>
</Properties>
</file>