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900" firstSheet="4"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44525"/>
</workbook>
</file>

<file path=xl/sharedStrings.xml><?xml version="1.0" encoding="utf-8"?>
<sst xmlns="http://schemas.openxmlformats.org/spreadsheetml/2006/main" count="898" uniqueCount="376">
  <si>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</si>
  <si>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</si>
  <si>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</si>
  <si>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</si>
  <si>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</si>
  <si>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</si>
  <si>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</si>
  <si>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</si>
  <si>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</si>
  <si>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</si>
  <si>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</si>
  <si>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</si>
  <si>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</si>
  <si>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</si>
  <si>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</si>
  <si>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</si>
  <si>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</si>
  <si>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</si>
  <si>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</si>
  <si>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</si>
  <si>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</si>
  <si>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</si>
  <si>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</si>
  <si>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</si>
  <si>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</si>
  <si>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</si>
  <si>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</si>
  <si>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</si>
  <si>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</si>
  <si>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</si>
  <si>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</si>
  <si>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</si>
  <si>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</si>
  <si>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</si>
  <si>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</si>
  <si>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</si>
  <si>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</si>
  <si>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</si>
  <si>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</si>
  <si>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</si>
  <si>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</si>
  <si>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</si>
  <si>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</si>
  <si>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</si>
  <si>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</si>
  <si>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</si>
  <si>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</si>
  <si>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</si>
  <si>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</si>
  <si>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</si>
  <si>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</si>
  <si>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</si>
  <si>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</si>
  <si>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</si>
  <si>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</si>
  <si>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</si>
  <si>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</si>
  <si>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</si>
  <si>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</si>
  <si>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</si>
  <si>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</si>
  <si>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</si>
  <si>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</si>
  <si>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</si>
  <si>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</si>
  <si>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</si>
  <si>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</si>
  <si>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</si>
  <si>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</si>
  <si>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</si>
  <si>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207</t>
  </si>
  <si>
    <t>凤庆县妇女联合会</t>
  </si>
  <si>
    <t>207001</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</si>
  <si>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</si>
  <si>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</si>
  <si>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</si>
  <si>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</si>
  <si>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</si>
  <si>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</si>
  <si>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</si>
  <si>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</si>
  <si>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</si>
  <si>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</si>
  <si>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</si>
  <si>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</si>
  <si>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201</t>
  </si>
  <si>
    <t>一般公共服务支出</t>
  </si>
  <si>
    <t>20129</t>
  </si>
  <si>
    <t>群众团体事务</t>
  </si>
  <si>
    <t>2012901</t>
  </si>
  <si>
    <t>行政运行</t>
  </si>
  <si>
    <t>2012902</t>
  </si>
  <si>
    <t>一般行政管理事务</t>
  </si>
  <si>
    <t>208</t>
  </si>
  <si>
    <t>社会保障和就业支出</t>
  </si>
  <si>
    <t>20805</t>
  </si>
  <si>
    <t>行政事业单位养老支出</t>
  </si>
  <si>
    <t>2080501</t>
  </si>
  <si>
    <t>行政单位离退休</t>
  </si>
  <si>
    <t>2080505</t>
  </si>
  <si>
    <t>机关事业单位基本养老保险缴费支出</t>
  </si>
  <si>
    <t>210</t>
  </si>
  <si>
    <t>卫生健康支出</t>
  </si>
  <si>
    <t>21011</t>
  </si>
  <si>
    <t>行政事业单位医疗</t>
  </si>
  <si>
    <t>2101101</t>
  </si>
  <si>
    <t>行政单位医疗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</si>
  <si>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</si>
  <si>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</si>
  <si>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</si>
  <si>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</si>
  <si>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</si>
  <si>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</si>
  <si>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</si>
  <si>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</si>
  <si>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</si>
  <si>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</si>
  <si>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</si>
  <si>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</si>
  <si>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</si>
  <si>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</si>
  <si>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</si>
  <si>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</si>
  <si>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</si>
  <si>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</si>
  <si>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</si>
  <si>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</si>
  <si>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</si>
  <si>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</si>
  <si>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</si>
  <si>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</si>
  <si>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</si>
  <si>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</si>
  <si>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</si>
  <si>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</si>
  <si>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</si>
  <si>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</si>
  <si>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</si>
  <si>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</si>
  <si>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</si>
  <si>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</si>
  <si>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</si>
  <si>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</si>
  <si>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</si>
  <si>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</si>
  <si>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</si>
  <si>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</si>
  <si>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</si>
  <si>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</si>
  <si>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</si>
  <si>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</si>
  <si>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</si>
  <si>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</si>
  <si>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</si>
  <si>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</si>
  <si>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</si>
  <si>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</si>
  <si>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</si>
  <si>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</si>
  <si>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</si>
  <si>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</si>
  <si>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</si>
  <si>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</si>
  <si>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</si>
  <si>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</si>
  <si>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</si>
  <si>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</si>
  <si>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</si>
  <si>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</si>
  <si>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</si>
  <si>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</si>
  <si>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</si>
  <si>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</si>
  <si>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</si>
  <si>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</si>
  <si>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</si>
  <si>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</si>
  <si>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</si>
  <si>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</si>
  <si>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</si>
  <si>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</si>
  <si>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</si>
  <si>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</si>
  <si>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</si>
  <si>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</si>
  <si>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</si>
  <si>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</si>
  <si>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</si>
  <si>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</si>
  <si>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</si>
  <si>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</si>
  <si>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</si>
  <si>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</si>
  <si>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</si>
  <si>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530921210000000001570</t>
  </si>
  <si>
    <t>行政人员支出工资</t>
  </si>
  <si>
    <t>30101</t>
  </si>
  <si>
    <t>基本工资</t>
  </si>
  <si>
    <t>30102</t>
  </si>
  <si>
    <t>津贴补贴</t>
  </si>
  <si>
    <t>30103</t>
  </si>
  <si>
    <t>奖金</t>
  </si>
  <si>
    <t>530921231100001414576</t>
  </si>
  <si>
    <t>行政人员绩效考核奖励（2017年提高标准部分）</t>
  </si>
  <si>
    <t>530921210000000001572</t>
  </si>
  <si>
    <t>社会保障缴费</t>
  </si>
  <si>
    <t>30108</t>
  </si>
  <si>
    <t>机关事业单位基本养老保险缴费</t>
  </si>
  <si>
    <t>30110</t>
  </si>
  <si>
    <t>职工基本医疗保险缴费</t>
  </si>
  <si>
    <t>2101102</t>
  </si>
  <si>
    <t>事业单位医疗</t>
  </si>
  <si>
    <t>30112</t>
  </si>
  <si>
    <t>其他社会保障缴费</t>
  </si>
  <si>
    <t>530921210000000006611</t>
  </si>
  <si>
    <t>30113</t>
  </si>
  <si>
    <t>530921241100002364923</t>
  </si>
  <si>
    <t>公务接待费(公用经费)</t>
  </si>
  <si>
    <t>30217</t>
  </si>
  <si>
    <t>530921210000000001579</t>
  </si>
  <si>
    <t>一般公用经费</t>
  </si>
  <si>
    <t>30201</t>
  </si>
  <si>
    <t>办公费</t>
  </si>
  <si>
    <t>530921231100001414595</t>
  </si>
  <si>
    <t>职工教育经费（行政）</t>
  </si>
  <si>
    <t>530921210000000001577</t>
  </si>
  <si>
    <t>工会经费</t>
  </si>
  <si>
    <t>30228</t>
  </si>
  <si>
    <t>530921210000000001578</t>
  </si>
  <si>
    <t>福利费</t>
  </si>
  <si>
    <t>30229</t>
  </si>
  <si>
    <t>530921210000000001575</t>
  </si>
  <si>
    <t>公务用车运行维护费</t>
  </si>
  <si>
    <t>30231</t>
  </si>
  <si>
    <t>530921210000000001576</t>
  </si>
  <si>
    <t>行政人员公务交通补贴</t>
  </si>
  <si>
    <t>30239</t>
  </si>
  <si>
    <t>其他交通费用</t>
  </si>
  <si>
    <t>530921231100001354938</t>
  </si>
  <si>
    <t>离退休费</t>
  </si>
  <si>
    <t>30302</t>
  </si>
  <si>
    <t>退休费</t>
  </si>
  <si>
    <t>530921251100003896438</t>
  </si>
  <si>
    <t>行政人员调整工资支出资金</t>
  </si>
  <si>
    <t>预算05-1表</t>
  </si>
  <si>
    <t>项目分类</t>
  </si>
  <si>
    <t>项目单位</t>
  </si>
  <si>
    <t>经济科目编码</t>
  </si>
  <si>
    <t>经济科目名称</t>
  </si>
  <si>
    <t>本年拨款</t>
  </si>
  <si>
    <t>其中：本次下达</t>
  </si>
  <si>
    <t>单位实有资金预算收入资金</t>
  </si>
  <si>
    <t>专项业务类</t>
  </si>
  <si>
    <t>530921241100003248108</t>
  </si>
  <si>
    <t>妇女儿童专项工作经费</t>
  </si>
  <si>
    <t>事业发展类</t>
  </si>
  <si>
    <t>530921210000000001744</t>
  </si>
  <si>
    <t>30207</t>
  </si>
  <si>
    <t>邮电费</t>
  </si>
  <si>
    <t>30211</t>
  </si>
  <si>
    <t>差旅费</t>
  </si>
  <si>
    <t>30216</t>
  </si>
  <si>
    <t>培训费</t>
  </si>
  <si>
    <t>30226</t>
  </si>
  <si>
    <t>劳务费</t>
  </si>
  <si>
    <t>两个规划市级示范县工作补助经费</t>
  </si>
  <si>
    <t>530921231100002294127</t>
  </si>
  <si>
    <t>预算05-2表</t>
  </si>
  <si>
    <t>单位名称、项目名称</t>
  </si>
  <si>
    <t>项目年度绩效目标</t>
  </si>
  <si>
    <t>一级指标</t>
  </si>
  <si>
    <t>二级指标</t>
  </si>
  <si>
    <t>三级指标</t>
  </si>
  <si>
    <t>指标性质</t>
  </si>
  <si>
    <t>指标值</t>
  </si>
  <si>
    <t>度量单位</t>
  </si>
  <si>
    <t>指标属性</t>
  </si>
  <si>
    <t>指标内容</t>
  </si>
  <si>
    <t>实现本年单位资金账户利息收入500元。</t>
  </si>
  <si>
    <t>产出指标</t>
  </si>
  <si>
    <t>时效指标</t>
  </si>
  <si>
    <t>安排时限</t>
  </si>
  <si>
    <t>=</t>
  </si>
  <si>
    <t>100</t>
  </si>
  <si>
    <t>%</t>
  </si>
  <si>
    <t>定性指标</t>
  </si>
  <si>
    <t>效益指标</t>
  </si>
  <si>
    <t>社会效益</t>
  </si>
  <si>
    <t>本单位工作正常开展</t>
  </si>
  <si>
    <t>满意度指标</t>
  </si>
  <si>
    <t>服务对象满意度</t>
  </si>
  <si>
    <t>单位职工满意度</t>
  </si>
  <si>
    <t>&gt;=</t>
  </si>
  <si>
    <t>90</t>
  </si>
  <si>
    <t>为贯彻落实《临沧妇女发展规划（2021-2030年）》和《临沧市儿童发展规划（2021-2030年）》中关于“教育工作全面贯彻男女平等基本国策，全面推进大中小学性别平等教育”的目标任务，根据相关文件要求，认真推进我县性别平等教育进中小学市级试点示范学校各项工作深入开展</t>
  </si>
  <si>
    <t>数量指标</t>
  </si>
  <si>
    <t>第二批中小学性别平等教育市级试点示范学校数量</t>
  </si>
  <si>
    <t>所</t>
  </si>
  <si>
    <t>定量指标</t>
  </si>
  <si>
    <t>反映我县第二批中小学性别平等教育市级试点示范学校数量</t>
  </si>
  <si>
    <t>试点示范学校内有关性别平等教育宣传标识设置数量</t>
  </si>
  <si>
    <t>8</t>
  </si>
  <si>
    <t>条</t>
  </si>
  <si>
    <t>反映宣传标识设置的数量</t>
  </si>
  <si>
    <t>性别平等文化在试点示范学校宣传率</t>
  </si>
  <si>
    <t>反映性别平等教育在学校宣传的情况</t>
  </si>
  <si>
    <t>学校师生对工作开展的满意度</t>
  </si>
  <si>
    <t>反映学校师生对该项工作开展的满意度</t>
  </si>
  <si>
    <t>在联系妇女群众，服务妇女群众等方面持续发力、久久为功，加大农村边远、贫困地区妇女发展的扶持力度，缩小城乡妇女各方面差距，提高妇女整体素质，开展系列创建活动，充分发挥妇女积极性、主动性、创造性作用，扎实推动基层妇联工作高质量发展。本年度计划建设示范基地2个,创建各类荣誉家庭200户，“两癌救助”等对象50人，组织培训4场次，参训人员不低于500人次，广泛宣传妇女儿童政策，让政策知晓率全覆盖。</t>
  </si>
  <si>
    <t>建设示范基地</t>
  </si>
  <si>
    <t>个/亩</t>
  </si>
  <si>
    <t>反映示范基地的建设完成情况。</t>
  </si>
  <si>
    <t>在联系妇女群众，服务妇女群众等方面持续发力、久久为功，加大农村边远、贫困地区妇女发展的扶持力度，缩小城乡妇女各方面差距，提高妇女整体素质，开展系列创建活动，在实施乡村振兴战略进程中，充分发挥妇女积极性、主动性、创造性作用，扎实推动基层妇联工作高质量发展。本年度计划建设示范基地2个,创建各类荣誉家庭200户，”两癌救助“等对象50人，组织培训4场次，参训人员不低于500人次，广泛宣传妇女儿童政策，让政策知晓率全覆盖。</t>
  </si>
  <si>
    <t>救助对象人数（人次）</t>
  </si>
  <si>
    <t>50</t>
  </si>
  <si>
    <t>人/人次</t>
  </si>
  <si>
    <t>反映应保尽保、应救尽救对象的人数（人次）情况。</t>
  </si>
  <si>
    <t>组织培训期数</t>
  </si>
  <si>
    <t>4</t>
  </si>
  <si>
    <t>次</t>
  </si>
  <si>
    <t>反映组织开展各类培训的期数。</t>
  </si>
  <si>
    <t>参训人次</t>
  </si>
  <si>
    <t>500</t>
  </si>
  <si>
    <t>人次</t>
  </si>
  <si>
    <t>反映）组织开展各类培训的人次。</t>
  </si>
  <si>
    <t>质量指标</t>
  </si>
  <si>
    <t>技术培训完成率</t>
  </si>
  <si>
    <t>95</t>
  </si>
  <si>
    <t>反映开展技术培训情况。
技术培训完成率=（实际完成技术培训人数/计划完成技术培训人数）*100%</t>
  </si>
  <si>
    <t>政策知晓率</t>
  </si>
  <si>
    <t>反映救助政策的宣传效果情况。
政策知晓率=调查中救助政策知晓人数/调查总人数*100%</t>
  </si>
  <si>
    <t>社会公众满意度</t>
  </si>
  <si>
    <t>反映社会公众对宣传的满意程度。</t>
  </si>
  <si>
    <t>救助对象满意度</t>
  </si>
  <si>
    <t>反映获救助对象的满意程度。
救助对象满意度=调查中满意和较满意的获救助人员数/调查总人数*100%</t>
  </si>
  <si>
    <t>参训人员满意度</t>
  </si>
  <si>
    <t>反映参训人员对培训内容、讲师授课、课程设置和培训效果等的满意度。
参训人员满意度=（对培训整体满意的参训人数/参训总人数）*100%</t>
  </si>
  <si>
    <t>预算06表</t>
  </si>
  <si>
    <t>政府性基金预算支出预算表</t>
  </si>
  <si>
    <t>单位名称：临沧市发展和改革委员会</t>
  </si>
  <si>
    <t>本年政府性基金预算支出</t>
  </si>
  <si>
    <t>此表无数据，公开表为空表。</t>
  </si>
  <si>
    <t>预算07表</t>
  </si>
  <si>
    <t>预算项目</t>
  </si>
  <si>
    <t>采购项目</t>
  </si>
  <si>
    <t>采购目录</t>
  </si>
  <si>
    <t>计量
单位</t>
  </si>
  <si>
    <t>数量</t>
  </si>
  <si>
    <t>面向中小企业预留资金</t>
  </si>
  <si>
    <t>政府性
基金</t>
  </si>
  <si>
    <t>国有资本经营收益</t>
  </si>
  <si>
    <t>财政专户管理的收入</t>
  </si>
  <si>
    <t>预算08表</t>
  </si>
  <si>
    <t>政府购买服务项目</t>
  </si>
  <si>
    <t>政府购买服务目录</t>
  </si>
  <si>
    <t>预算09-1表</t>
  </si>
  <si>
    <t>单位名称（项目）</t>
  </si>
  <si>
    <t>地区</t>
  </si>
  <si>
    <t>政府性基金</t>
  </si>
  <si>
    <t>-</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</si>
  <si>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</si>
  <si>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</si>
  <si>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</si>
  <si>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</si>
  <si>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</si>
  <si>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</si>
  <si>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</si>
  <si>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</si>
  <si>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</si>
  <si>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</si>
  <si>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</si>
  <si>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</si>
  <si>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</si>
  <si>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313 事业发展类</t>
  </si>
  <si>
    <t>本级</t>
  </si>
  <si>
    <t/>
  </si>
</sst>
</file>

<file path=xl/styles.xml><?xml version="1.0" encoding="utf-8"?>
<styleSheet xmlns="http://schemas.openxmlformats.org/spreadsheetml/2006/main" xmlns:xr9="http://schemas.microsoft.com/office/spreadsheetml/2016/revision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50">
    <font>
      <sz val="9"/>
      <color rgb="FF000000"/>
      <name val="Microsoft YaHei UI"/>
      <charset val="134"/>
    </font>
    <font>
      <sz val="11"/>
      <name val="宋体"/>
      <charset val="134"/>
      <scheme val="minor"/>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1"/>
      <color theme="1"/>
      <name val="宋体"/>
      <charset val="134"/>
      <scheme val="minor"/>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2" fillId="3" borderId="14"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5" applyNumberFormat="0" applyFill="0" applyAlignment="0" applyProtection="0">
      <alignment vertical="center"/>
    </xf>
    <xf numFmtId="0" fontId="37" fillId="0" borderId="15" applyNumberFormat="0" applyFill="0" applyAlignment="0" applyProtection="0">
      <alignment vertical="center"/>
    </xf>
    <xf numFmtId="0" fontId="38" fillId="0" borderId="16" applyNumberFormat="0" applyFill="0" applyAlignment="0" applyProtection="0">
      <alignment vertical="center"/>
    </xf>
    <xf numFmtId="0" fontId="38" fillId="0" borderId="0" applyNumberFormat="0" applyFill="0" applyBorder="0" applyAlignment="0" applyProtection="0">
      <alignment vertical="center"/>
    </xf>
    <xf numFmtId="0" fontId="39" fillId="4" borderId="17" applyNumberFormat="0" applyAlignment="0" applyProtection="0">
      <alignment vertical="center"/>
    </xf>
    <xf numFmtId="0" fontId="40" fillId="5" borderId="18" applyNumberFormat="0" applyAlignment="0" applyProtection="0">
      <alignment vertical="center"/>
    </xf>
    <xf numFmtId="0" fontId="41" fillId="5" borderId="17" applyNumberFormat="0" applyAlignment="0" applyProtection="0">
      <alignment vertical="center"/>
    </xf>
    <xf numFmtId="0" fontId="42" fillId="6" borderId="19" applyNumberFormat="0" applyAlignment="0" applyProtection="0">
      <alignment vertical="center"/>
    </xf>
    <xf numFmtId="0" fontId="43" fillId="0" borderId="20" applyNumberFormat="0" applyFill="0" applyAlignment="0" applyProtection="0">
      <alignment vertical="center"/>
    </xf>
    <xf numFmtId="0" fontId="44" fillId="0" borderId="21" applyNumberFormat="0" applyFill="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49"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8" fillId="33" borderId="0" applyNumberFormat="0" applyBorder="0" applyAlignment="0" applyProtection="0">
      <alignment vertical="center"/>
    </xf>
    <xf numFmtId="176" fontId="8" fillId="0" borderId="7">
      <alignment horizontal="right" vertical="center"/>
    </xf>
    <xf numFmtId="49" fontId="8" fillId="0" borderId="7">
      <alignment horizontal="left" vertical="center" wrapText="1"/>
    </xf>
    <xf numFmtId="176" fontId="8" fillId="0" borderId="7">
      <alignment horizontal="right" vertical="center"/>
    </xf>
    <xf numFmtId="177" fontId="8" fillId="0" borderId="7">
      <alignment horizontal="right" vertical="center"/>
    </xf>
    <xf numFmtId="178" fontId="8" fillId="0" borderId="7">
      <alignment horizontal="right" vertical="center"/>
    </xf>
    <xf numFmtId="179" fontId="8" fillId="0" borderId="7">
      <alignment horizontal="right" vertical="center"/>
    </xf>
    <xf numFmtId="10" fontId="8" fillId="0" borderId="7">
      <alignment horizontal="right" vertical="center"/>
    </xf>
    <xf numFmtId="180" fontId="8" fillId="0" borderId="7">
      <alignment horizontal="right" vertical="center"/>
    </xf>
  </cellStyleXfs>
  <cellXfs count="213">
    <xf numFmtId="0" fontId="0" fillId="0" borderId="0" xfId="0" applyFont="1">
      <alignment vertical="top"/>
      <protection locked="0"/>
    </xf>
    <xf numFmtId="0" fontId="1" fillId="0" borderId="0" xfId="0" applyFont="1" applyAlignment="1" applyProtection="1">
      <alignment horizontal="center" vertical="center"/>
    </xf>
    <xf numFmtId="0" fontId="2" fillId="0" borderId="0" xfId="0" applyFont="1" applyAlignment="1">
      <alignment vertical="center"/>
      <protection locked="0"/>
    </xf>
    <xf numFmtId="49" fontId="3" fillId="0" borderId="0" xfId="0" applyNumberFormat="1" applyFont="1" applyAlignment="1" applyProtection="1">
      <alignment vertical="center"/>
    </xf>
    <xf numFmtId="0" fontId="3" fillId="0" borderId="0" xfId="0" applyFont="1" applyAlignment="1" applyProtection="1">
      <alignment vertical="center"/>
    </xf>
    <xf numFmtId="0" fontId="3" fillId="0" borderId="0" xfId="0" applyFont="1" applyAlignment="1">
      <alignment horizontal="right" vertical="center"/>
      <protection locked="0"/>
    </xf>
    <xf numFmtId="0" fontId="4" fillId="0" borderId="0" xfId="0" applyFont="1" applyAlignment="1" applyProtection="1">
      <alignment horizontal="center" vertical="center"/>
    </xf>
    <xf numFmtId="0" fontId="5" fillId="0" borderId="0" xfId="0" applyFont="1" applyAlignment="1" applyProtection="1">
      <alignment horizontal="center" vertical="center"/>
    </xf>
    <xf numFmtId="0" fontId="6" fillId="0" borderId="0" xfId="0" applyFont="1" applyAlignment="1">
      <alignment horizontal="left" vertical="center"/>
      <protection locked="0"/>
    </xf>
    <xf numFmtId="0" fontId="7" fillId="0" borderId="0" xfId="0" applyFont="1" applyAlignment="1" applyProtection="1">
      <alignment horizontal="left" vertical="center"/>
    </xf>
    <xf numFmtId="0" fontId="7" fillId="0" borderId="0" xfId="0" applyFont="1" applyAlignment="1" applyProtection="1">
      <alignment vertical="center"/>
    </xf>
    <xf numFmtId="0" fontId="7" fillId="0" borderId="1" xfId="0" applyFont="1" applyBorder="1" applyAlignment="1">
      <alignment horizontal="center" vertical="center" wrapText="1"/>
      <protection locked="0"/>
    </xf>
    <xf numFmtId="0" fontId="7" fillId="0" borderId="1" xfId="0" applyFont="1" applyBorder="1" applyAlignment="1" applyProtection="1">
      <alignment horizontal="center" vertical="center" wrapText="1"/>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5" xfId="0" applyFont="1" applyBorder="1" applyAlignment="1">
      <alignment horizontal="center" vertical="center" wrapText="1"/>
      <protection locked="0"/>
    </xf>
    <xf numFmtId="0" fontId="7" fillId="0" borderId="5" xfId="0" applyFont="1" applyBorder="1" applyAlignment="1" applyProtection="1">
      <alignment horizontal="center" vertical="center" wrapText="1"/>
    </xf>
    <xf numFmtId="0" fontId="7" fillId="0" borderId="6" xfId="0" applyFont="1" applyBorder="1" applyAlignment="1">
      <alignment horizontal="center" vertical="center" wrapText="1"/>
      <protection locked="0"/>
    </xf>
    <xf numFmtId="0" fontId="7" fillId="0" borderId="6" xfId="0" applyFont="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7" xfId="0" applyFont="1" applyBorder="1" applyAlignment="1">
      <alignment horizontal="center" vertical="center"/>
      <protection locked="0"/>
    </xf>
    <xf numFmtId="0" fontId="6" fillId="0" borderId="7" xfId="0" applyFont="1" applyBorder="1" applyAlignment="1">
      <alignment horizontal="left" vertical="center" wrapText="1"/>
      <protection locked="0"/>
    </xf>
    <xf numFmtId="0" fontId="6" fillId="0" borderId="7" xfId="0" applyFont="1" applyBorder="1" applyAlignment="1">
      <alignment horizontal="left" vertical="center"/>
      <protection locked="0"/>
    </xf>
    <xf numFmtId="176" fontId="8" fillId="0" borderId="7" xfId="0" applyNumberFormat="1" applyFont="1" applyBorder="1" applyAlignment="1">
      <alignment horizontal="right" vertical="center"/>
      <protection locked="0"/>
    </xf>
    <xf numFmtId="0" fontId="6" fillId="0" borderId="7" xfId="0" applyFont="1" applyBorder="1" applyAlignment="1">
      <alignment horizontal="left" vertical="center" wrapText="1" indent="1"/>
      <protection locked="0"/>
    </xf>
    <xf numFmtId="49" fontId="8" fillId="0" borderId="7" xfId="50" applyNumberFormat="1" applyFont="1" applyBorder="1" applyProtection="1">
      <alignment horizontal="left" vertical="center" wrapText="1"/>
      <protection locked="0"/>
    </xf>
    <xf numFmtId="0" fontId="6" fillId="0" borderId="2" xfId="0" applyFont="1" applyBorder="1" applyAlignment="1">
      <alignment horizontal="center" vertical="center" wrapText="1"/>
      <protection locked="0"/>
    </xf>
    <xf numFmtId="0" fontId="6" fillId="0" borderId="3" xfId="0" applyFont="1" applyBorder="1" applyAlignment="1">
      <alignment horizontal="left" vertical="center" wrapText="1"/>
      <protection locked="0"/>
    </xf>
    <xf numFmtId="0" fontId="6" fillId="0" borderId="4" xfId="0" applyFont="1" applyBorder="1" applyAlignment="1">
      <alignment horizontal="left" vertical="center" wrapText="1"/>
      <protection locked="0"/>
    </xf>
    <xf numFmtId="49" fontId="3" fillId="0" borderId="0" xfId="0" applyNumberFormat="1" applyFont="1" applyAlignment="1" applyProtection="1"/>
    <xf numFmtId="0" fontId="3" fillId="0" borderId="0" xfId="0" applyFont="1" applyAlignment="1" applyProtection="1"/>
    <xf numFmtId="0" fontId="7" fillId="0" borderId="1"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6" fillId="0" borderId="7" xfId="0" applyFont="1" applyBorder="1" applyAlignment="1" applyProtection="1">
      <alignment horizontal="left" vertical="center" wrapText="1"/>
    </xf>
    <xf numFmtId="0" fontId="3" fillId="0" borderId="2" xfId="0" applyFont="1" applyBorder="1" applyAlignment="1">
      <alignment horizontal="center" vertical="center" wrapText="1"/>
      <protection locked="0"/>
    </xf>
    <xf numFmtId="0" fontId="6" fillId="0" borderId="3" xfId="0" applyFont="1" applyBorder="1" applyAlignment="1" applyProtection="1">
      <alignment horizontal="left" vertical="center"/>
    </xf>
    <xf numFmtId="0" fontId="6" fillId="0" borderId="4" xfId="0" applyFont="1" applyBorder="1" applyAlignment="1" applyProtection="1">
      <alignment horizontal="left" vertical="center"/>
    </xf>
    <xf numFmtId="0" fontId="6" fillId="0" borderId="0" xfId="0" applyFont="1">
      <alignment vertical="top"/>
      <protection locked="0"/>
    </xf>
    <xf numFmtId="0" fontId="6" fillId="0" borderId="0" xfId="0" applyFont="1" applyAlignment="1">
      <alignment horizontal="right" vertical="center"/>
      <protection locked="0"/>
    </xf>
    <xf numFmtId="0" fontId="6" fillId="0" borderId="0" xfId="0" applyFont="1" applyAlignment="1" applyProtection="1">
      <alignment horizontal="right" vertical="center"/>
    </xf>
    <xf numFmtId="0" fontId="4" fillId="0" borderId="0" xfId="0" applyFont="1" applyAlignment="1" applyProtection="1">
      <alignment horizontal="center" vertical="center" wrapText="1"/>
    </xf>
    <xf numFmtId="0" fontId="6" fillId="0" borderId="0" xfId="0" applyFont="1" applyAlignment="1" applyProtection="1">
      <alignment horizontal="left" vertical="center"/>
    </xf>
    <xf numFmtId="0" fontId="3" fillId="0" borderId="0" xfId="0" applyFont="1" applyAlignment="1" applyProtection="1">
      <alignment horizontal="right" vertical="center" wrapText="1"/>
    </xf>
    <xf numFmtId="0" fontId="7" fillId="0" borderId="2"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6" fillId="0" borderId="7" xfId="0" applyFont="1" applyBorder="1" applyAlignment="1" applyProtection="1">
      <alignment vertical="center" wrapText="1"/>
    </xf>
    <xf numFmtId="180" fontId="8" fillId="0" borderId="7" xfId="56" applyNumberFormat="1" applyFont="1" applyBorder="1" applyProtection="1">
      <alignment horizontal="right" vertical="center"/>
      <protection locked="0"/>
    </xf>
    <xf numFmtId="0" fontId="6" fillId="0" borderId="3"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5" fillId="0" borderId="0" xfId="0" applyFont="1" applyAlignment="1">
      <alignment horizontal="center" vertical="center"/>
      <protection locked="0"/>
    </xf>
    <xf numFmtId="0" fontId="7" fillId="0" borderId="7" xfId="0" applyFont="1" applyBorder="1" applyAlignment="1">
      <alignment horizontal="center" vertical="center"/>
      <protection locked="0"/>
    </xf>
    <xf numFmtId="0" fontId="6" fillId="0" borderId="7" xfId="0" applyFont="1" applyBorder="1" applyAlignment="1" applyProtection="1">
      <alignment horizontal="center" vertical="center" wrapText="1"/>
    </xf>
    <xf numFmtId="0" fontId="6" fillId="0" borderId="7" xfId="0" applyFont="1" applyBorder="1" applyAlignment="1">
      <alignment horizontal="center" vertical="center"/>
      <protection locked="0"/>
    </xf>
    <xf numFmtId="0" fontId="6" fillId="0" borderId="7" xfId="0" applyFont="1" applyBorder="1" applyAlignment="1">
      <alignment horizontal="center" vertical="center" wrapText="1"/>
      <protection locked="0"/>
    </xf>
    <xf numFmtId="0" fontId="3" fillId="0" borderId="0" xfId="0" applyFont="1" applyAlignment="1" applyProtection="1">
      <alignment horizontal="right" vertical="center"/>
    </xf>
    <xf numFmtId="0" fontId="9" fillId="0" borderId="0" xfId="0" applyFont="1" applyAlignment="1">
      <alignment horizontal="center" vertical="center" wrapText="1"/>
      <protection locked="0"/>
    </xf>
    <xf numFmtId="0" fontId="6" fillId="0" borderId="0" xfId="0" applyFont="1" applyAlignment="1" applyProtection="1">
      <alignment horizontal="left" vertical="center" wrapText="1"/>
    </xf>
    <xf numFmtId="0" fontId="7" fillId="0" borderId="0" xfId="0" applyFont="1" applyAlignment="1" applyProtection="1">
      <alignment wrapText="1"/>
    </xf>
    <xf numFmtId="0" fontId="3" fillId="0" borderId="0" xfId="0" applyFont="1" applyAlignment="1" applyProtection="1">
      <alignment horizontal="right" wrapText="1"/>
    </xf>
    <xf numFmtId="0" fontId="3" fillId="0" borderId="0" xfId="0" applyFont="1" applyAlignment="1" applyProtection="1">
      <alignment wrapText="1"/>
    </xf>
    <xf numFmtId="0" fontId="6" fillId="0" borderId="0" xfId="0" applyFont="1" applyAlignment="1">
      <alignment horizontal="right"/>
      <protection locked="0"/>
    </xf>
    <xf numFmtId="0" fontId="7" fillId="0" borderId="3" xfId="0" applyFont="1" applyBorder="1" applyAlignment="1">
      <alignment horizontal="center" vertical="center"/>
      <protection locked="0"/>
    </xf>
    <xf numFmtId="0" fontId="7" fillId="0" borderId="8" xfId="0" applyFont="1" applyBorder="1" applyAlignment="1" applyProtection="1">
      <alignment horizontal="center" vertical="center" wrapText="1"/>
    </xf>
    <xf numFmtId="0" fontId="7" fillId="0" borderId="7" xfId="0" applyFont="1" applyBorder="1" applyAlignment="1" applyProtection="1">
      <alignment horizontal="center" vertical="center"/>
    </xf>
    <xf numFmtId="0" fontId="3" fillId="0" borderId="0" xfId="0" applyFont="1" applyAlignment="1">
      <protection locked="0"/>
    </xf>
    <xf numFmtId="0" fontId="6" fillId="0" borderId="0" xfId="0" applyFont="1" applyAlignment="1">
      <alignment vertical="top" wrapText="1"/>
      <protection locked="0"/>
    </xf>
    <xf numFmtId="0" fontId="5" fillId="0" borderId="0" xfId="0" applyFont="1" applyAlignment="1" applyProtection="1">
      <alignment horizontal="center" vertical="center" wrapText="1"/>
    </xf>
    <xf numFmtId="0" fontId="5" fillId="0" borderId="0" xfId="0" applyFont="1" applyAlignment="1">
      <alignment horizontal="center" vertical="center" wrapText="1"/>
      <protection locked="0"/>
    </xf>
    <xf numFmtId="0" fontId="7" fillId="0" borderId="0" xfId="0" applyFont="1" applyAlignment="1">
      <protection locked="0"/>
    </xf>
    <xf numFmtId="0" fontId="7" fillId="0" borderId="9" xfId="0" applyFont="1" applyBorder="1" applyAlignment="1" applyProtection="1">
      <alignment horizontal="center" vertical="center" wrapText="1"/>
    </xf>
    <xf numFmtId="0" fontId="7" fillId="0" borderId="9" xfId="0" applyFont="1" applyBorder="1" applyAlignment="1">
      <alignment horizontal="center" vertical="center" wrapText="1"/>
      <protection locked="0"/>
    </xf>
    <xf numFmtId="0" fontId="7" fillId="0" borderId="3" xfId="0" applyFont="1" applyBorder="1" applyAlignment="1">
      <alignment horizontal="center" vertical="center" wrapText="1"/>
      <protection locked="0"/>
    </xf>
    <xf numFmtId="0" fontId="7" fillId="0" borderId="10" xfId="0" applyFont="1" applyBorder="1" applyAlignment="1" applyProtection="1">
      <alignment horizontal="center" vertical="center" wrapText="1"/>
    </xf>
    <xf numFmtId="0" fontId="7" fillId="0" borderId="10" xfId="0" applyFont="1" applyBorder="1" applyAlignment="1">
      <alignment horizontal="center" vertical="center" wrapText="1"/>
      <protection locked="0"/>
    </xf>
    <xf numFmtId="0" fontId="7" fillId="0" borderId="11" xfId="0" applyFont="1" applyBorder="1" applyAlignment="1" applyProtection="1">
      <alignment horizontal="center" vertical="center" wrapText="1"/>
    </xf>
    <xf numFmtId="0" fontId="7" fillId="0" borderId="11" xfId="0" applyFont="1" applyBorder="1" applyAlignment="1">
      <alignment horizontal="center" vertical="center" wrapText="1"/>
      <protection locked="0"/>
    </xf>
    <xf numFmtId="3" fontId="7" fillId="0" borderId="6" xfId="0" applyNumberFormat="1" applyFont="1" applyBorder="1" applyAlignment="1" applyProtection="1">
      <alignment horizontal="center" vertical="center"/>
    </xf>
    <xf numFmtId="0" fontId="6" fillId="0" borderId="6" xfId="0" applyFont="1" applyBorder="1" applyAlignment="1" applyProtection="1">
      <alignment horizontal="left" vertical="center" wrapText="1"/>
    </xf>
    <xf numFmtId="0" fontId="6" fillId="0" borderId="11" xfId="0" applyFont="1" applyBorder="1" applyAlignment="1" applyProtection="1">
      <alignment horizontal="left" vertical="center" wrapText="1"/>
    </xf>
    <xf numFmtId="0" fontId="6" fillId="0" borderId="11" xfId="0" applyFont="1" applyBorder="1" applyAlignment="1">
      <alignment horizontal="left" vertical="center" wrapText="1"/>
      <protection locked="0"/>
    </xf>
    <xf numFmtId="0" fontId="6" fillId="0" borderId="12" xfId="0" applyFont="1" applyBorder="1" applyAlignment="1" applyProtection="1">
      <alignment horizontal="center" vertical="center"/>
    </xf>
    <xf numFmtId="0" fontId="6" fillId="0" borderId="13" xfId="0" applyFont="1" applyBorder="1" applyAlignment="1" applyProtection="1">
      <alignment horizontal="left" vertical="center"/>
    </xf>
    <xf numFmtId="0" fontId="6" fillId="0" borderId="13" xfId="0" applyFont="1" applyBorder="1" applyAlignment="1">
      <alignment horizontal="left" vertical="center"/>
      <protection locked="0"/>
    </xf>
    <xf numFmtId="0" fontId="6" fillId="0" borderId="0" xfId="0" applyFont="1" applyAlignment="1">
      <alignment horizontal="right" vertical="center" wrapText="1"/>
      <protection locked="0"/>
    </xf>
    <xf numFmtId="0" fontId="6" fillId="0" borderId="0" xfId="0" applyFont="1" applyAlignment="1" applyProtection="1">
      <alignment horizontal="right" vertical="center" wrapText="1"/>
    </xf>
    <xf numFmtId="0" fontId="6" fillId="0" borderId="0" xfId="0" applyFont="1" applyAlignment="1">
      <alignment horizontal="right" wrapText="1"/>
      <protection locked="0"/>
    </xf>
    <xf numFmtId="0" fontId="7" fillId="0" borderId="13" xfId="0" applyFont="1" applyBorder="1" applyAlignment="1" applyProtection="1">
      <alignment horizontal="center" vertical="center" wrapText="1"/>
    </xf>
    <xf numFmtId="0" fontId="7" fillId="0" borderId="13" xfId="0" applyFont="1" applyBorder="1" applyAlignment="1">
      <alignment horizontal="center" vertical="center"/>
      <protection locked="0"/>
    </xf>
    <xf numFmtId="0" fontId="7" fillId="0" borderId="13" xfId="0" applyFont="1" applyBorder="1" applyAlignment="1">
      <alignment horizontal="center" vertical="center" wrapText="1"/>
      <protection locked="0"/>
    </xf>
    <xf numFmtId="0" fontId="7" fillId="0" borderId="7" xfId="0" applyFont="1" applyBorder="1" applyAlignment="1">
      <alignment horizontal="center" vertical="center" wrapText="1"/>
      <protection locked="0"/>
    </xf>
    <xf numFmtId="0" fontId="7" fillId="0" borderId="0" xfId="0" applyFont="1" applyAlignment="1" applyProtection="1"/>
    <xf numFmtId="0" fontId="7" fillId="0" borderId="11" xfId="0" applyFont="1" applyBorder="1" applyAlignment="1" applyProtection="1">
      <alignment horizontal="center" vertical="center"/>
    </xf>
    <xf numFmtId="0" fontId="7" fillId="0" borderId="11" xfId="0" applyFont="1" applyBorder="1" applyAlignment="1">
      <alignment horizontal="center" vertical="center"/>
      <protection locked="0"/>
    </xf>
    <xf numFmtId="0" fontId="6" fillId="0" borderId="11" xfId="0" applyFont="1" applyBorder="1" applyAlignment="1" applyProtection="1">
      <alignment horizontal="right" vertical="center"/>
    </xf>
    <xf numFmtId="3" fontId="6" fillId="0" borderId="11" xfId="0" applyNumberFormat="1" applyFont="1" applyBorder="1" applyAlignment="1" applyProtection="1">
      <alignment horizontal="right" vertical="center"/>
    </xf>
    <xf numFmtId="0" fontId="10" fillId="0" borderId="0" xfId="0" applyFont="1" applyAlignment="1">
      <alignment horizontal="right"/>
      <protection locked="0"/>
    </xf>
    <xf numFmtId="49" fontId="10" fillId="0" borderId="0" xfId="0" applyNumberFormat="1" applyFont="1" applyAlignment="1">
      <protection locked="0"/>
    </xf>
    <xf numFmtId="0" fontId="3" fillId="0" borderId="0" xfId="0" applyFont="1" applyAlignment="1" applyProtection="1">
      <alignment horizontal="right"/>
    </xf>
    <xf numFmtId="0" fontId="4" fillId="0" borderId="0" xfId="0" applyFont="1" applyAlignment="1">
      <alignment horizontal="center" vertical="center" wrapText="1"/>
      <protection locked="0"/>
    </xf>
    <xf numFmtId="0" fontId="11" fillId="0" borderId="0" xfId="0" applyFont="1" applyAlignment="1">
      <alignment horizontal="center" vertical="center" wrapText="1"/>
      <protection locked="0"/>
    </xf>
    <xf numFmtId="0" fontId="11" fillId="0" borderId="0" xfId="0" applyFont="1" applyAlignment="1">
      <alignment horizontal="center" vertical="center"/>
      <protection locked="0"/>
    </xf>
    <xf numFmtId="0" fontId="11" fillId="0" borderId="0" xfId="0" applyFont="1" applyAlignment="1" applyProtection="1">
      <alignment horizontal="center" vertical="center"/>
    </xf>
    <xf numFmtId="0" fontId="7" fillId="0" borderId="1" xfId="0" applyFont="1" applyBorder="1" applyAlignment="1">
      <alignment horizontal="center" vertical="center"/>
      <protection locked="0"/>
    </xf>
    <xf numFmtId="49" fontId="7" fillId="0" borderId="9" xfId="0" applyNumberFormat="1" applyFont="1" applyBorder="1" applyAlignment="1">
      <alignment horizontal="center" vertical="center" wrapText="1"/>
      <protection locked="0"/>
    </xf>
    <xf numFmtId="0" fontId="7" fillId="0" borderId="9" xfId="0" applyFont="1" applyBorder="1" applyAlignment="1">
      <alignment horizontal="center" vertical="center"/>
      <protection locked="0"/>
    </xf>
    <xf numFmtId="0" fontId="7" fillId="0" borderId="6" xfId="0" applyFont="1" applyBorder="1" applyAlignment="1">
      <alignment horizontal="center" vertical="center"/>
      <protection locked="0"/>
    </xf>
    <xf numFmtId="49" fontId="7" fillId="0" borderId="11" xfId="0" applyNumberFormat="1" applyFont="1" applyBorder="1" applyAlignment="1">
      <alignment horizontal="center" vertical="center" wrapText="1"/>
      <protection locked="0"/>
    </xf>
    <xf numFmtId="49" fontId="7" fillId="0" borderId="11" xfId="0" applyNumberFormat="1" applyFont="1" applyBorder="1" applyAlignment="1">
      <alignment horizontal="center" vertical="center"/>
      <protection locked="0"/>
    </xf>
    <xf numFmtId="0" fontId="6" fillId="0" borderId="6" xfId="0" applyFont="1" applyBorder="1" applyAlignment="1">
      <alignment horizontal="left" vertical="center" wrapText="1"/>
      <protection locked="0"/>
    </xf>
    <xf numFmtId="0" fontId="3" fillId="0" borderId="2" xfId="0" applyFont="1" applyBorder="1" applyAlignment="1">
      <alignment horizontal="center" vertical="center"/>
      <protection locked="0"/>
    </xf>
    <xf numFmtId="0" fontId="3" fillId="0" borderId="3" xfId="0" applyFont="1" applyBorder="1" applyAlignment="1">
      <alignment horizontal="center" vertical="center"/>
      <protection locked="0"/>
    </xf>
    <xf numFmtId="0" fontId="3" fillId="0" borderId="4" xfId="0" applyFont="1" applyBorder="1" applyAlignment="1">
      <alignment horizontal="center" vertical="center"/>
      <protection locked="0"/>
    </xf>
    <xf numFmtId="3" fontId="7" fillId="0" borderId="7" xfId="0" applyNumberFormat="1" applyFont="1" applyBorder="1" applyAlignment="1" applyProtection="1">
      <alignment horizontal="center" vertical="center"/>
    </xf>
    <xf numFmtId="0" fontId="6" fillId="0" borderId="7" xfId="0" applyFont="1" applyBorder="1" applyAlignment="1" applyProtection="1">
      <alignment horizontal="left" vertical="center" wrapText="1" indent="1"/>
    </xf>
    <xf numFmtId="0" fontId="6" fillId="0" borderId="7" xfId="0" applyFont="1" applyBorder="1" applyAlignment="1" applyProtection="1">
      <alignment horizontal="left" vertical="center" wrapText="1" indent="2"/>
    </xf>
    <xf numFmtId="3" fontId="3" fillId="0" borderId="7" xfId="0" applyNumberFormat="1" applyFont="1" applyBorder="1" applyAlignment="1" applyProtection="1">
      <alignment horizontal="center" vertical="center"/>
    </xf>
    <xf numFmtId="0" fontId="3" fillId="0" borderId="7" xfId="0" applyFont="1" applyBorder="1" applyAlignment="1" applyProtection="1">
      <alignment vertical="center"/>
    </xf>
    <xf numFmtId="0" fontId="7" fillId="0" borderId="8"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12" xfId="0" applyFont="1" applyBorder="1" applyAlignment="1">
      <alignment horizontal="center" vertical="center" wrapText="1"/>
      <protection locked="0"/>
    </xf>
    <xf numFmtId="0" fontId="7" fillId="0" borderId="5" xfId="0" applyFont="1" applyBorder="1" applyAlignment="1">
      <alignment horizontal="center" vertical="center"/>
      <protection locked="0"/>
    </xf>
    <xf numFmtId="0" fontId="3" fillId="0" borderId="0" xfId="0" applyFont="1">
      <alignment vertical="top"/>
      <protection locked="0"/>
    </xf>
    <xf numFmtId="49" fontId="3" fillId="0" borderId="0" xfId="0" applyNumberFormat="1" applyFont="1" applyAlignment="1">
      <protection locked="0"/>
    </xf>
    <xf numFmtId="0" fontId="4" fillId="0" borderId="0" xfId="0" applyFont="1" applyAlignment="1">
      <alignment horizontal="center" vertical="center"/>
      <protection locked="0"/>
    </xf>
    <xf numFmtId="0" fontId="7" fillId="0" borderId="0" xfId="0" applyFont="1" applyAlignment="1">
      <alignment horizontal="left" vertical="center"/>
      <protection locked="0"/>
    </xf>
    <xf numFmtId="0" fontId="7" fillId="0" borderId="2" xfId="0" applyFont="1" applyBorder="1" applyAlignment="1">
      <alignment horizontal="center" vertical="center"/>
      <protection locked="0"/>
    </xf>
    <xf numFmtId="3" fontId="3" fillId="0" borderId="7" xfId="0" applyNumberFormat="1" applyFont="1" applyBorder="1" applyAlignment="1">
      <alignment horizontal="center" vertical="center"/>
      <protection locked="0"/>
    </xf>
    <xf numFmtId="0" fontId="6" fillId="0" borderId="7" xfId="0" applyFont="1" applyBorder="1" applyAlignment="1" applyProtection="1">
      <alignment horizontal="left" vertical="center"/>
    </xf>
    <xf numFmtId="0" fontId="6" fillId="0" borderId="7" xfId="0" applyFont="1" applyBorder="1" applyAlignment="1" applyProtection="1">
      <alignment horizontal="left" vertical="center" indent="1"/>
    </xf>
    <xf numFmtId="0" fontId="6" fillId="0" borderId="3" xfId="0" applyFont="1" applyBorder="1" applyAlignment="1">
      <alignment horizontal="left" vertical="center"/>
      <protection locked="0"/>
    </xf>
    <xf numFmtId="0" fontId="6" fillId="0" borderId="4" xfId="0" applyFont="1" applyBorder="1" applyAlignment="1">
      <alignment horizontal="left" vertical="center"/>
      <protection locked="0"/>
    </xf>
    <xf numFmtId="0" fontId="7" fillId="0" borderId="4" xfId="0" applyFont="1" applyBorder="1" applyAlignment="1">
      <alignment horizontal="center" vertical="center"/>
      <protection locked="0"/>
    </xf>
    <xf numFmtId="0" fontId="7" fillId="0" borderId="2" xfId="0" applyFont="1" applyBorder="1" applyAlignment="1">
      <alignment horizontal="center" vertical="center" wrapText="1"/>
      <protection locked="0"/>
    </xf>
    <xf numFmtId="0" fontId="7" fillId="0" borderId="4" xfId="0" applyFont="1" applyBorder="1" applyAlignment="1">
      <alignment horizontal="center" vertical="center" wrapText="1"/>
      <protection locked="0"/>
    </xf>
    <xf numFmtId="0" fontId="12" fillId="0" borderId="0" xfId="0" applyFont="1" applyAlignment="1" applyProtection="1">
      <alignment horizontal="center" vertical="center"/>
    </xf>
    <xf numFmtId="0" fontId="3" fillId="0" borderId="0" xfId="0" applyFont="1" applyAlignment="1" applyProtection="1">
      <alignment horizontal="center"/>
    </xf>
    <xf numFmtId="0" fontId="13" fillId="0" borderId="0" xfId="0" applyFont="1" applyAlignment="1" applyProtection="1">
      <alignment horizontal="center" wrapText="1"/>
    </xf>
    <xf numFmtId="0" fontId="3" fillId="0" borderId="0" xfId="0" applyFont="1" applyAlignment="1" applyProtection="1">
      <alignment horizontal="center" wrapText="1"/>
    </xf>
    <xf numFmtId="0" fontId="14" fillId="0" borderId="6" xfId="0" applyFont="1" applyBorder="1" applyAlignment="1">
      <alignment horizontal="center" vertical="center" wrapText="1"/>
      <protection locked="0"/>
    </xf>
    <xf numFmtId="0" fontId="15" fillId="0" borderId="7" xfId="0" applyFont="1" applyBorder="1" applyAlignment="1">
      <alignment horizontal="center" vertical="center"/>
      <protection locked="0"/>
    </xf>
    <xf numFmtId="0" fontId="16" fillId="0" borderId="7" xfId="0" applyFont="1" applyBorder="1" applyAlignment="1">
      <alignment horizontal="center" vertical="center"/>
      <protection locked="0"/>
    </xf>
    <xf numFmtId="0" fontId="17" fillId="0" borderId="7" xfId="0" applyFont="1" applyBorder="1" applyAlignment="1" applyProtection="1">
      <alignment horizontal="center" vertical="center"/>
    </xf>
    <xf numFmtId="0" fontId="17" fillId="0" borderId="2" xfId="0" applyFont="1" applyBorder="1" applyAlignment="1" applyProtection="1">
      <alignment horizontal="center" vertical="center"/>
    </xf>
    <xf numFmtId="176" fontId="18" fillId="0" borderId="7" xfId="0" applyNumberFormat="1" applyFont="1" applyBorder="1" applyAlignment="1" applyProtection="1">
      <alignment horizontal="right" vertical="center"/>
    </xf>
    <xf numFmtId="176" fontId="18" fillId="0" borderId="7" xfId="0" applyNumberFormat="1" applyFont="1" applyBorder="1" applyAlignment="1" applyProtection="1">
      <alignment horizontal="center" vertical="center"/>
    </xf>
    <xf numFmtId="0" fontId="3" fillId="0" borderId="0" xfId="0" applyFont="1" applyProtection="1">
      <alignment vertical="top"/>
    </xf>
    <xf numFmtId="0" fontId="19" fillId="0" borderId="0" xfId="0" applyFont="1" applyAlignment="1" applyProtection="1">
      <alignment horizontal="center" vertical="center"/>
    </xf>
    <xf numFmtId="0" fontId="3" fillId="0" borderId="0" xfId="0" applyFont="1" applyAlignment="1">
      <alignment horizontal="left" vertical="center"/>
      <protection locked="0"/>
    </xf>
    <xf numFmtId="49" fontId="7" fillId="0" borderId="2" xfId="0" applyNumberFormat="1" applyFont="1" applyBorder="1" applyAlignment="1" applyProtection="1">
      <alignment horizontal="center" vertical="center" wrapText="1"/>
    </xf>
    <xf numFmtId="49" fontId="7" fillId="0" borderId="4" xfId="0" applyNumberFormat="1" applyFont="1" applyBorder="1" applyAlignment="1" applyProtection="1">
      <alignment horizontal="center" vertical="center" wrapText="1"/>
    </xf>
    <xf numFmtId="49" fontId="7" fillId="0" borderId="7" xfId="0" applyNumberFormat="1" applyFont="1" applyBorder="1" applyAlignment="1" applyProtection="1">
      <alignment horizontal="center" vertical="center"/>
    </xf>
    <xf numFmtId="49" fontId="7" fillId="0" borderId="7" xfId="0" applyNumberFormat="1" applyFont="1" applyBorder="1" applyAlignment="1">
      <alignment horizontal="center" vertical="center"/>
      <protection locked="0"/>
    </xf>
    <xf numFmtId="0" fontId="3" fillId="0" borderId="2" xfId="0" applyFont="1" applyBorder="1" applyAlignment="1" applyProtection="1">
      <alignment horizontal="center" vertical="center"/>
    </xf>
    <xf numFmtId="0" fontId="3" fillId="0" borderId="4" xfId="0" applyFont="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Alignment="1" applyProtection="1">
      <alignment horizontal="center" vertical="center"/>
    </xf>
    <xf numFmtId="0" fontId="6" fillId="0" borderId="7" xfId="0" applyFont="1" applyBorder="1" applyAlignment="1" applyProtection="1">
      <alignment vertical="center"/>
    </xf>
    <xf numFmtId="0" fontId="6" fillId="0" borderId="7" xfId="0" applyFont="1" applyBorder="1" applyAlignment="1">
      <alignment vertical="center"/>
      <protection locked="0"/>
    </xf>
    <xf numFmtId="0" fontId="8" fillId="0" borderId="7" xfId="0" applyFont="1" applyBorder="1" applyAlignment="1">
      <alignment vertical="center"/>
      <protection locked="0"/>
    </xf>
    <xf numFmtId="0" fontId="8" fillId="0" borderId="4" xfId="0" applyFont="1" applyBorder="1" applyAlignment="1">
      <alignment horizontal="left" vertical="center"/>
      <protection locked="0"/>
    </xf>
    <xf numFmtId="0" fontId="8" fillId="0" borderId="6" xfId="0" applyFont="1" applyBorder="1" applyAlignment="1">
      <alignment vertical="center"/>
      <protection locked="0"/>
    </xf>
    <xf numFmtId="0" fontId="8" fillId="0" borderId="11" xfId="0" applyFont="1" applyBorder="1" applyAlignment="1">
      <alignment horizontal="left" vertical="center"/>
      <protection locked="0"/>
    </xf>
    <xf numFmtId="0" fontId="8" fillId="0" borderId="6" xfId="0" applyFont="1" applyBorder="1" applyAlignment="1">
      <alignment horizontal="left" vertical="center"/>
      <protection locked="0"/>
    </xf>
    <xf numFmtId="0" fontId="22" fillId="0" borderId="6" xfId="0" applyFont="1" applyBorder="1" applyAlignment="1">
      <alignment vertical="center"/>
      <protection locked="0"/>
    </xf>
    <xf numFmtId="0" fontId="23" fillId="0" borderId="6" xfId="0" applyFont="1" applyBorder="1" applyAlignment="1">
      <alignment horizontal="center" vertical="center"/>
      <protection locked="0"/>
    </xf>
    <xf numFmtId="176" fontId="23" fillId="0" borderId="7" xfId="0" applyNumberFormat="1" applyFont="1" applyBorder="1" applyAlignment="1">
      <alignment horizontal="right" vertical="center"/>
      <protection locked="0"/>
    </xf>
    <xf numFmtId="0" fontId="6" fillId="0" borderId="7" xfId="0" applyFont="1" applyBorder="1" applyAlignment="1" applyProtection="1">
      <alignment horizontal="center" vertical="center"/>
    </xf>
    <xf numFmtId="0" fontId="24" fillId="0" borderId="0" xfId="0" applyFont="1" applyAlignment="1" applyProtection="1">
      <alignment vertical="center"/>
    </xf>
    <xf numFmtId="0" fontId="25" fillId="0" borderId="0" xfId="0" applyFont="1" applyAlignment="1" applyProtection="1">
      <alignment horizontal="center" vertical="center"/>
    </xf>
    <xf numFmtId="0" fontId="6" fillId="0" borderId="0" xfId="0" applyFont="1" applyAlignment="1">
      <alignment horizontal="left" vertical="center" wrapText="1"/>
      <protection locked="0"/>
    </xf>
    <xf numFmtId="0" fontId="3" fillId="0" borderId="0" xfId="0" applyFont="1" applyAlignment="1" applyProtection="1">
      <alignment horizontal="left" vertical="center" wrapText="1"/>
    </xf>
    <xf numFmtId="0" fontId="22" fillId="0" borderId="7" xfId="0" applyFont="1" applyBorder="1" applyAlignment="1">
      <alignment horizontal="left" vertical="center" wrapText="1" indent="1"/>
      <protection locked="0"/>
    </xf>
    <xf numFmtId="0" fontId="22" fillId="0" borderId="7" xfId="0" applyFont="1" applyBorder="1" applyAlignment="1" applyProtection="1">
      <alignment horizontal="left" vertical="center" wrapText="1" indent="1"/>
    </xf>
    <xf numFmtId="0" fontId="3" fillId="0" borderId="7" xfId="0" applyFont="1" applyBorder="1" applyAlignment="1">
      <alignment horizontal="left" vertical="center" wrapText="1" indent="2"/>
      <protection locked="0"/>
    </xf>
    <xf numFmtId="0" fontId="3" fillId="0" borderId="7" xfId="0" applyFont="1" applyBorder="1" applyAlignment="1" applyProtection="1">
      <alignment horizontal="left" vertical="center" wrapText="1" indent="2"/>
    </xf>
    <xf numFmtId="0" fontId="3" fillId="0" borderId="7" xfId="0" applyFont="1" applyBorder="1" applyAlignment="1">
      <alignment horizontal="center" vertical="center" wrapText="1"/>
      <protection locked="0"/>
    </xf>
    <xf numFmtId="0" fontId="3" fillId="0" borderId="7" xfId="0" applyFont="1" applyBorder="1" applyAlignment="1" applyProtection="1">
      <alignment horizontal="center" vertical="center" wrapText="1"/>
    </xf>
    <xf numFmtId="0" fontId="26" fillId="0" borderId="0" xfId="0" applyFont="1" applyAlignment="1" applyProtection="1"/>
    <xf numFmtId="0" fontId="27" fillId="0" borderId="0" xfId="0" applyFont="1" applyAlignment="1" applyProtection="1">
      <alignment horizontal="center" vertical="center"/>
    </xf>
    <xf numFmtId="0" fontId="3" fillId="0" borderId="1" xfId="0" applyFont="1" applyBorder="1" applyAlignment="1">
      <alignment horizontal="center" vertical="center" wrapText="1"/>
      <protection locked="0"/>
    </xf>
    <xf numFmtId="0" fontId="3" fillId="0" borderId="9" xfId="0" applyFont="1" applyBorder="1" applyAlignment="1">
      <alignment horizontal="center" vertical="center" wrapText="1"/>
      <protection locked="0"/>
    </xf>
    <xf numFmtId="0" fontId="3" fillId="0" borderId="3" xfId="0" applyFont="1" applyBorder="1" applyAlignment="1">
      <alignment horizontal="center" vertical="center" wrapText="1"/>
      <protection locked="0"/>
    </xf>
    <xf numFmtId="0" fontId="3" fillId="0" borderId="3" xfId="0" applyFont="1" applyBorder="1" applyAlignment="1" applyProtection="1">
      <alignment horizontal="center" vertical="center" wrapText="1"/>
    </xf>
    <xf numFmtId="0" fontId="3" fillId="0" borderId="5"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0" xfId="0" applyFont="1" applyBorder="1" applyAlignment="1">
      <alignment horizontal="center" vertical="center" wrapText="1"/>
      <protection locked="0"/>
    </xf>
    <xf numFmtId="0" fontId="3" fillId="0" borderId="6"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1" xfId="0" applyFont="1" applyBorder="1" applyAlignment="1" applyProtection="1">
      <alignment horizontal="center" vertical="center"/>
    </xf>
    <xf numFmtId="0" fontId="6" fillId="0" borderId="6" xfId="0" applyFont="1" applyBorder="1" applyAlignment="1" applyProtection="1">
      <alignment vertical="center" wrapText="1"/>
    </xf>
    <xf numFmtId="0" fontId="6" fillId="0" borderId="11" xfId="0" applyFont="1" applyBorder="1" applyAlignment="1" applyProtection="1">
      <alignment vertical="center" wrapText="1"/>
    </xf>
    <xf numFmtId="0" fontId="6" fillId="0" borderId="6" xfId="0" applyFont="1" applyBorder="1" applyAlignment="1" applyProtection="1">
      <alignment horizontal="left" vertical="center" wrapText="1" indent="1"/>
    </xf>
    <xf numFmtId="0" fontId="6" fillId="0" borderId="11" xfId="0" applyFont="1" applyBorder="1" applyAlignment="1" applyProtection="1">
      <alignment horizontal="left" vertical="center" wrapText="1" indent="1"/>
    </xf>
    <xf numFmtId="0" fontId="6" fillId="0" borderId="6" xfId="0" applyFont="1" applyBorder="1" applyAlignment="1" applyProtection="1">
      <alignment horizontal="center" vertical="center"/>
    </xf>
    <xf numFmtId="0" fontId="6" fillId="0" borderId="11" xfId="0" applyFont="1" applyBorder="1" applyAlignment="1" applyProtection="1">
      <alignment vertical="center"/>
    </xf>
    <xf numFmtId="0" fontId="24" fillId="0" borderId="0" xfId="0" applyFont="1" applyProtection="1">
      <alignment vertical="top"/>
    </xf>
    <xf numFmtId="0" fontId="27" fillId="0" borderId="0" xfId="0" applyFont="1" applyAlignment="1">
      <alignment horizontal="center" vertical="center"/>
      <protection locked="0"/>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wrapText="1"/>
    </xf>
    <xf numFmtId="0" fontId="3" fillId="0" borderId="13" xfId="0" applyFont="1" applyBorder="1" applyAlignment="1" applyProtection="1">
      <alignment horizontal="center" vertical="center"/>
    </xf>
    <xf numFmtId="0" fontId="6" fillId="0" borderId="11" xfId="0" applyFont="1" applyBorder="1" applyAlignment="1">
      <alignment horizontal="center" vertical="center"/>
      <protection locked="0"/>
    </xf>
    <xf numFmtId="0" fontId="3" fillId="2" borderId="4" xfId="0" applyFont="1" applyFill="1" applyBorder="1" applyAlignment="1">
      <alignment horizontal="center" vertical="center" wrapText="1"/>
      <protection locked="0"/>
    </xf>
    <xf numFmtId="0" fontId="28" fillId="0" borderId="0" xfId="0" applyFont="1" applyAlignment="1" applyProtection="1">
      <alignment horizontal="center" vertical="top"/>
    </xf>
    <xf numFmtId="0" fontId="29" fillId="0" borderId="0" xfId="0" applyFont="1" applyAlignment="1" applyProtection="1">
      <alignment horizontal="center" vertical="center"/>
    </xf>
    <xf numFmtId="0" fontId="8" fillId="0" borderId="7" xfId="0" applyFont="1" applyBorder="1" applyAlignment="1">
      <alignment horizontal="left" vertical="center"/>
      <protection locked="0"/>
    </xf>
    <xf numFmtId="0" fontId="30" fillId="0" borderId="6" xfId="0" applyFont="1" applyBorder="1" applyAlignment="1" applyProtection="1">
      <alignment horizontal="center" vertical="center"/>
    </xf>
    <xf numFmtId="0" fontId="30" fillId="0" borderId="7" xfId="0" applyFont="1" applyBorder="1" applyAlignment="1" applyProtection="1">
      <alignment horizontal="center" vertical="center"/>
    </xf>
    <xf numFmtId="0" fontId="6" fillId="0" borderId="6" xfId="0" applyFont="1" applyBorder="1" applyAlignment="1" applyProtection="1">
      <alignment horizontal="left" vertical="center"/>
    </xf>
    <xf numFmtId="0" fontId="30" fillId="0" borderId="6" xfId="0" applyFont="1" applyBorder="1" applyAlignment="1">
      <alignment horizontal="center" vertical="center"/>
      <protection locked="0"/>
    </xf>
    <xf numFmtId="0" fontId="22" fillId="0" borderId="7" xfId="0" applyFont="1" applyBorder="1" applyAlignment="1" applyProtection="1" quotePrefix="1">
      <alignment horizontal="left" vertical="center" wrapText="1" indent="1"/>
    </xf>
    <xf numFmtId="0" fontId="3" fillId="0" borderId="7" xfId="0" applyFont="1" applyBorder="1" applyAlignment="1" applyProtection="1" quotePrefix="1">
      <alignment horizontal="left" vertical="center" wrapText="1" indent="2"/>
    </xf>
    <xf numFmtId="0" fontId="6" fillId="0" borderId="7" xfId="0" applyFont="1" applyBorder="1" applyAlignment="1" applyProtection="1" quotePrefix="1">
      <alignment horizontal="left" vertical="center" wrapText="1" indent="2"/>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showZeros="0" workbookViewId="0">
      <pane ySplit="1" topLeftCell="A10" activePane="bottomLeft" state="frozen"/>
      <selection/>
      <selection pane="bottomLeft" activeCell="A38" sqref="A38"/>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customHeight="1" spans="1:4">
      <c r="A1" s="1"/>
      <c r="B1" s="1"/>
      <c r="C1" s="1"/>
      <c r="D1" s="1"/>
    </row>
    <row r="2" ht="15" customHeight="1" spans="4:4">
      <c r="D2" s="41" t="s">
        <v>0</v>
      </c>
    </row>
    <row r="3" ht="36" customHeight="1" spans="1:4">
      <c r="A3" s="6" t="str">
        <f>"2025"&amp;"年部门财务收支预算总表"</f>
        <v>2025年部门财务收支预算总表</v>
      </c>
      <c r="B3" s="206"/>
      <c r="C3" s="206"/>
      <c r="D3" s="206"/>
    </row>
    <row r="4" ht="18.75" customHeight="1" spans="1:4">
      <c r="A4" s="43" t="str">
        <f>"单位名称："&amp;"凤庆县妇女联合会"</f>
        <v>单位名称：凤庆县妇女联合会</v>
      </c>
      <c r="B4" s="207"/>
      <c r="C4" s="207"/>
      <c r="D4" s="41" t="s">
        <v>1</v>
      </c>
    </row>
    <row r="5" ht="18.75" customHeight="1" spans="1:4">
      <c r="A5" s="13" t="s">
        <v>2</v>
      </c>
      <c r="B5" s="15"/>
      <c r="C5" s="13" t="s">
        <v>3</v>
      </c>
      <c r="D5" s="15"/>
    </row>
    <row r="6" ht="18.75" customHeight="1" spans="1:4">
      <c r="A6" s="32" t="s">
        <v>4</v>
      </c>
      <c r="B6" s="32" t="str">
        <f t="shared" ref="B6:D6" si="0">"2025"&amp;"年预算数"</f>
        <v>2025年预算数</v>
      </c>
      <c r="C6" s="32" t="s">
        <v>5</v>
      </c>
      <c r="D6" s="32" t="str">
        <f t="shared" si="0"/>
        <v>2025年预算数</v>
      </c>
    </row>
    <row r="7" ht="18.75" customHeight="1" spans="1:4">
      <c r="A7" s="34"/>
      <c r="B7" s="34"/>
      <c r="C7" s="34"/>
      <c r="D7" s="34"/>
    </row>
    <row r="8" ht="18.75" customHeight="1" spans="1:4">
      <c r="A8" s="131" t="s">
        <v>6</v>
      </c>
      <c r="B8" s="24">
        <v>1248666.82</v>
      </c>
      <c r="C8" s="131" t="s">
        <v>7</v>
      </c>
      <c r="D8" s="24">
        <v>986741.18</v>
      </c>
    </row>
    <row r="9" ht="18.75" customHeight="1" spans="1:4">
      <c r="A9" s="131" t="s">
        <v>8</v>
      </c>
      <c r="B9" s="24"/>
      <c r="C9" s="131" t="s">
        <v>9</v>
      </c>
      <c r="D9" s="24"/>
    </row>
    <row r="10" ht="18.75" customHeight="1" spans="1:4">
      <c r="A10" s="131" t="s">
        <v>10</v>
      </c>
      <c r="B10" s="24"/>
      <c r="C10" s="131" t="s">
        <v>11</v>
      </c>
      <c r="D10" s="24"/>
    </row>
    <row r="11" ht="18.75" customHeight="1" spans="1:4">
      <c r="A11" s="131" t="s">
        <v>12</v>
      </c>
      <c r="B11" s="24"/>
      <c r="C11" s="131" t="s">
        <v>13</v>
      </c>
      <c r="D11" s="24"/>
    </row>
    <row r="12" ht="18.75" customHeight="1" spans="1:4">
      <c r="A12" s="208" t="s">
        <v>14</v>
      </c>
      <c r="B12" s="24">
        <v>5500</v>
      </c>
      <c r="C12" s="163" t="s">
        <v>15</v>
      </c>
      <c r="D12" s="24"/>
    </row>
    <row r="13" ht="18.75" customHeight="1" spans="1:4">
      <c r="A13" s="166" t="s">
        <v>16</v>
      </c>
      <c r="B13" s="24"/>
      <c r="C13" s="165" t="s">
        <v>17</v>
      </c>
      <c r="D13" s="24"/>
    </row>
    <row r="14" ht="18.75" customHeight="1" spans="1:4">
      <c r="A14" s="166" t="s">
        <v>18</v>
      </c>
      <c r="B14" s="24"/>
      <c r="C14" s="165" t="s">
        <v>19</v>
      </c>
      <c r="D14" s="24"/>
    </row>
    <row r="15" ht="18.75" customHeight="1" spans="1:4">
      <c r="A15" s="166" t="s">
        <v>20</v>
      </c>
      <c r="B15" s="24">
        <v>5000</v>
      </c>
      <c r="C15" s="165" t="s">
        <v>21</v>
      </c>
      <c r="D15" s="24">
        <v>148012.8</v>
      </c>
    </row>
    <row r="16" ht="18.75" customHeight="1" spans="1:4">
      <c r="A16" s="166" t="s">
        <v>22</v>
      </c>
      <c r="B16" s="24"/>
      <c r="C16" s="165" t="s">
        <v>23</v>
      </c>
      <c r="D16" s="24">
        <v>50082.84</v>
      </c>
    </row>
    <row r="17" ht="18.75" customHeight="1" spans="1:4">
      <c r="A17" s="166" t="s">
        <v>24</v>
      </c>
      <c r="B17" s="24">
        <v>500</v>
      </c>
      <c r="C17" s="166" t="s">
        <v>25</v>
      </c>
      <c r="D17" s="24"/>
    </row>
    <row r="18" ht="18.75" customHeight="1" spans="1:4">
      <c r="A18" s="166" t="s">
        <v>26</v>
      </c>
      <c r="B18" s="24"/>
      <c r="C18" s="166" t="s">
        <v>27</v>
      </c>
      <c r="D18" s="24"/>
    </row>
    <row r="19" ht="18.75" customHeight="1" spans="1:4">
      <c r="A19" s="167" t="s">
        <v>26</v>
      </c>
      <c r="B19" s="24"/>
      <c r="C19" s="165" t="s">
        <v>28</v>
      </c>
      <c r="D19" s="24"/>
    </row>
    <row r="20" ht="18.75" customHeight="1" spans="1:4">
      <c r="A20" s="167" t="s">
        <v>26</v>
      </c>
      <c r="B20" s="24"/>
      <c r="C20" s="165" t="s">
        <v>29</v>
      </c>
      <c r="D20" s="24"/>
    </row>
    <row r="21" ht="18.75" customHeight="1" spans="1:4">
      <c r="A21" s="167" t="s">
        <v>26</v>
      </c>
      <c r="B21" s="24"/>
      <c r="C21" s="165" t="s">
        <v>30</v>
      </c>
      <c r="D21" s="24"/>
    </row>
    <row r="22" ht="18.75" customHeight="1" spans="1:4">
      <c r="A22" s="167" t="s">
        <v>26</v>
      </c>
      <c r="B22" s="24"/>
      <c r="C22" s="165" t="s">
        <v>31</v>
      </c>
      <c r="D22" s="24"/>
    </row>
    <row r="23" ht="18.75" customHeight="1" spans="1:4">
      <c r="A23" s="167" t="s">
        <v>26</v>
      </c>
      <c r="B23" s="24"/>
      <c r="C23" s="165" t="s">
        <v>32</v>
      </c>
      <c r="D23" s="24"/>
    </row>
    <row r="24" ht="18.75" customHeight="1" spans="1:4">
      <c r="A24" s="167" t="s">
        <v>26</v>
      </c>
      <c r="B24" s="24"/>
      <c r="C24" s="165" t="s">
        <v>33</v>
      </c>
      <c r="D24" s="24"/>
    </row>
    <row r="25" ht="18.75" customHeight="1" spans="1:4">
      <c r="A25" s="167" t="s">
        <v>26</v>
      </c>
      <c r="B25" s="24"/>
      <c r="C25" s="165" t="s">
        <v>34</v>
      </c>
      <c r="D25" s="24"/>
    </row>
    <row r="26" ht="18.75" customHeight="1" spans="1:4">
      <c r="A26" s="167" t="s">
        <v>26</v>
      </c>
      <c r="B26" s="24"/>
      <c r="C26" s="165" t="s">
        <v>35</v>
      </c>
      <c r="D26" s="24">
        <v>79330</v>
      </c>
    </row>
    <row r="27" ht="18.75" customHeight="1" spans="1:4">
      <c r="A27" s="167" t="s">
        <v>26</v>
      </c>
      <c r="B27" s="24"/>
      <c r="C27" s="165" t="s">
        <v>36</v>
      </c>
      <c r="D27" s="24"/>
    </row>
    <row r="28" ht="18.75" customHeight="1" spans="1:4">
      <c r="A28" s="167" t="s">
        <v>26</v>
      </c>
      <c r="B28" s="24"/>
      <c r="C28" s="165" t="s">
        <v>37</v>
      </c>
      <c r="D28" s="24"/>
    </row>
    <row r="29" ht="18.75" customHeight="1" spans="1:4">
      <c r="A29" s="167" t="s">
        <v>26</v>
      </c>
      <c r="B29" s="24"/>
      <c r="C29" s="165" t="s">
        <v>38</v>
      </c>
      <c r="D29" s="24"/>
    </row>
    <row r="30" ht="18.75" customHeight="1" spans="1:4">
      <c r="A30" s="167" t="s">
        <v>26</v>
      </c>
      <c r="B30" s="24"/>
      <c r="C30" s="165" t="s">
        <v>39</v>
      </c>
      <c r="D30" s="24"/>
    </row>
    <row r="31" ht="18.75" customHeight="1" spans="1:4">
      <c r="A31" s="168" t="s">
        <v>26</v>
      </c>
      <c r="B31" s="24"/>
      <c r="C31" s="166" t="s">
        <v>40</v>
      </c>
      <c r="D31" s="24"/>
    </row>
    <row r="32" ht="18.75" customHeight="1" spans="1:4">
      <c r="A32" s="168" t="s">
        <v>26</v>
      </c>
      <c r="B32" s="24"/>
      <c r="C32" s="166" t="s">
        <v>41</v>
      </c>
      <c r="D32" s="24"/>
    </row>
    <row r="33" ht="18.75" customHeight="1" spans="1:4">
      <c r="A33" s="168" t="s">
        <v>26</v>
      </c>
      <c r="B33" s="24"/>
      <c r="C33" s="166" t="s">
        <v>42</v>
      </c>
      <c r="D33" s="24"/>
    </row>
    <row r="34" ht="18.75" customHeight="1" spans="1:4">
      <c r="A34" s="209"/>
      <c r="B34" s="169"/>
      <c r="C34" s="166" t="s">
        <v>43</v>
      </c>
      <c r="D34" s="24"/>
    </row>
    <row r="35" ht="18.75" customHeight="1" spans="1:4">
      <c r="A35" s="209" t="s">
        <v>44</v>
      </c>
      <c r="B35" s="169">
        <f>SUM(B8:B12)</f>
        <v>1254166.82</v>
      </c>
      <c r="C35" s="210" t="s">
        <v>45</v>
      </c>
      <c r="D35" s="169">
        <v>1264166.82</v>
      </c>
    </row>
    <row r="36" ht="18.75" customHeight="1" spans="1:4">
      <c r="A36" s="211" t="s">
        <v>46</v>
      </c>
      <c r="B36" s="24">
        <v>10000</v>
      </c>
      <c r="C36" s="131" t="s">
        <v>47</v>
      </c>
      <c r="D36" s="24"/>
    </row>
    <row r="37" ht="18.75" customHeight="1" spans="1:4">
      <c r="A37" s="211" t="s">
        <v>48</v>
      </c>
      <c r="B37" s="24"/>
      <c r="C37" s="131" t="s">
        <v>48</v>
      </c>
      <c r="D37" s="24"/>
    </row>
    <row r="38" ht="18.75" customHeight="1" spans="1:4">
      <c r="A38" s="211" t="s">
        <v>49</v>
      </c>
      <c r="B38" s="24">
        <f>B36-B37</f>
        <v>10000</v>
      </c>
      <c r="C38" s="131" t="s">
        <v>50</v>
      </c>
      <c r="D38" s="24"/>
    </row>
    <row r="39" ht="18.75" customHeight="1" spans="1:4">
      <c r="A39" s="212" t="s">
        <v>51</v>
      </c>
      <c r="B39" s="169">
        <f t="shared" ref="B39:D39" si="1">B35+B36</f>
        <v>1264166.82</v>
      </c>
      <c r="C39" s="210" t="s">
        <v>52</v>
      </c>
      <c r="D39" s="169">
        <f t="shared" si="1"/>
        <v>1264166.82</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1"/>
  <sheetViews>
    <sheetView showZeros="0" workbookViewId="0">
      <pane ySplit="1" topLeftCell="A2" activePane="bottomLeft" state="frozen"/>
      <selection/>
      <selection pane="bottomLeft" activeCell="A1" sqref="A1"/>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customHeight="1" spans="1:19">
      <c r="A1" s="1"/>
      <c r="B1" s="1"/>
      <c r="C1" s="1"/>
      <c r="D1" s="1"/>
      <c r="E1" s="1"/>
      <c r="F1" s="1"/>
      <c r="G1" s="1"/>
      <c r="H1" s="1"/>
      <c r="I1" s="1"/>
      <c r="J1" s="1"/>
      <c r="K1" s="1"/>
      <c r="L1" s="1"/>
      <c r="M1" s="1"/>
      <c r="N1" s="1"/>
      <c r="O1" s="1"/>
      <c r="P1" s="1"/>
      <c r="Q1" s="1"/>
      <c r="R1" s="1"/>
      <c r="S1" s="1"/>
    </row>
    <row r="2" ht="15" customHeight="1" spans="10:19">
      <c r="J2" s="199"/>
      <c r="O2" s="68"/>
      <c r="P2" s="68"/>
      <c r="Q2" s="68"/>
      <c r="R2" s="68"/>
      <c r="S2" s="40" t="s">
        <v>53</v>
      </c>
    </row>
    <row r="3" ht="57.75" customHeight="1" spans="1:19">
      <c r="A3" s="127" t="str">
        <f>"2025"&amp;"年部门收入预算表"</f>
        <v>2025年部门收入预算表</v>
      </c>
      <c r="B3" s="182"/>
      <c r="C3" s="182"/>
      <c r="D3" s="182"/>
      <c r="E3" s="182"/>
      <c r="F3" s="182"/>
      <c r="G3" s="182"/>
      <c r="H3" s="182"/>
      <c r="I3" s="182"/>
      <c r="J3" s="182"/>
      <c r="K3" s="182"/>
      <c r="L3" s="182"/>
      <c r="M3" s="182"/>
      <c r="N3" s="182"/>
      <c r="O3" s="200"/>
      <c r="P3" s="200"/>
      <c r="Q3" s="200"/>
      <c r="R3" s="200"/>
      <c r="S3" s="200"/>
    </row>
    <row r="4" ht="18.75" customHeight="1" spans="1:19">
      <c r="A4" s="43" t="str">
        <f>"单位名称："&amp;"凤庆县妇女联合会"</f>
        <v>单位名称：凤庆县妇女联合会</v>
      </c>
      <c r="B4" s="94"/>
      <c r="C4" s="94"/>
      <c r="D4" s="94"/>
      <c r="E4" s="94"/>
      <c r="F4" s="94"/>
      <c r="G4" s="94"/>
      <c r="H4" s="94"/>
      <c r="I4" s="94"/>
      <c r="J4" s="72"/>
      <c r="K4" s="94"/>
      <c r="L4" s="94"/>
      <c r="M4" s="94"/>
      <c r="N4" s="94"/>
      <c r="O4" s="72"/>
      <c r="P4" s="72"/>
      <c r="Q4" s="72"/>
      <c r="R4" s="72"/>
      <c r="S4" s="40" t="s">
        <v>1</v>
      </c>
    </row>
    <row r="5" ht="18.75" customHeight="1" spans="1:19">
      <c r="A5" s="183" t="s">
        <v>54</v>
      </c>
      <c r="B5" s="184" t="s">
        <v>55</v>
      </c>
      <c r="C5" s="184" t="s">
        <v>56</v>
      </c>
      <c r="D5" s="185" t="s">
        <v>57</v>
      </c>
      <c r="E5" s="186"/>
      <c r="F5" s="186"/>
      <c r="G5" s="186"/>
      <c r="H5" s="186"/>
      <c r="I5" s="186"/>
      <c r="J5" s="201"/>
      <c r="K5" s="186"/>
      <c r="L5" s="186"/>
      <c r="M5" s="186"/>
      <c r="N5" s="202"/>
      <c r="O5" s="185" t="s">
        <v>46</v>
      </c>
      <c r="P5" s="185"/>
      <c r="Q5" s="185"/>
      <c r="R5" s="185"/>
      <c r="S5" s="205"/>
    </row>
    <row r="6" ht="18.75" customHeight="1" spans="1:19">
      <c r="A6" s="187"/>
      <c r="B6" s="188"/>
      <c r="C6" s="188"/>
      <c r="D6" s="189" t="s">
        <v>58</v>
      </c>
      <c r="E6" s="189" t="s">
        <v>59</v>
      </c>
      <c r="F6" s="189" t="s">
        <v>60</v>
      </c>
      <c r="G6" s="189" t="s">
        <v>61</v>
      </c>
      <c r="H6" s="189" t="s">
        <v>62</v>
      </c>
      <c r="I6" s="203" t="s">
        <v>63</v>
      </c>
      <c r="J6" s="203"/>
      <c r="K6" s="203"/>
      <c r="L6" s="203"/>
      <c r="M6" s="203"/>
      <c r="N6" s="192"/>
      <c r="O6" s="189" t="s">
        <v>58</v>
      </c>
      <c r="P6" s="189" t="s">
        <v>59</v>
      </c>
      <c r="Q6" s="189" t="s">
        <v>60</v>
      </c>
      <c r="R6" s="189" t="s">
        <v>61</v>
      </c>
      <c r="S6" s="189" t="s">
        <v>64</v>
      </c>
    </row>
    <row r="7" ht="18.75" customHeight="1" spans="1:19">
      <c r="A7" s="190"/>
      <c r="B7" s="191"/>
      <c r="C7" s="191"/>
      <c r="D7" s="192"/>
      <c r="E7" s="192"/>
      <c r="F7" s="192"/>
      <c r="G7" s="192"/>
      <c r="H7" s="192"/>
      <c r="I7" s="191" t="s">
        <v>58</v>
      </c>
      <c r="J7" s="191" t="s">
        <v>65</v>
      </c>
      <c r="K7" s="191" t="s">
        <v>66</v>
      </c>
      <c r="L7" s="191" t="s">
        <v>67</v>
      </c>
      <c r="M7" s="191" t="s">
        <v>68</v>
      </c>
      <c r="N7" s="191" t="s">
        <v>69</v>
      </c>
      <c r="O7" s="204"/>
      <c r="P7" s="204"/>
      <c r="Q7" s="204"/>
      <c r="R7" s="204"/>
      <c r="S7" s="192"/>
    </row>
    <row r="8" ht="18.75" customHeight="1" spans="1:19">
      <c r="A8" s="20">
        <v>1</v>
      </c>
      <c r="B8" s="20">
        <v>2</v>
      </c>
      <c r="C8" s="20">
        <v>3</v>
      </c>
      <c r="D8" s="20">
        <v>4</v>
      </c>
      <c r="E8" s="20">
        <v>5</v>
      </c>
      <c r="F8" s="20">
        <v>6</v>
      </c>
      <c r="G8" s="20">
        <v>7</v>
      </c>
      <c r="H8" s="20">
        <v>8</v>
      </c>
      <c r="I8" s="20">
        <v>9</v>
      </c>
      <c r="J8" s="20">
        <v>10</v>
      </c>
      <c r="K8" s="20">
        <v>11</v>
      </c>
      <c r="L8" s="20">
        <v>12</v>
      </c>
      <c r="M8" s="20">
        <v>13</v>
      </c>
      <c r="N8" s="20">
        <v>14</v>
      </c>
      <c r="O8" s="20">
        <v>15</v>
      </c>
      <c r="P8" s="20">
        <v>16</v>
      </c>
      <c r="Q8" s="20">
        <v>17</v>
      </c>
      <c r="R8" s="20">
        <v>18</v>
      </c>
      <c r="S8" s="20">
        <v>19</v>
      </c>
    </row>
    <row r="9" ht="18.75" customHeight="1" spans="1:19">
      <c r="A9" s="193" t="s">
        <v>70</v>
      </c>
      <c r="B9" s="194" t="s">
        <v>71</v>
      </c>
      <c r="C9" s="24">
        <v>1264166.82</v>
      </c>
      <c r="D9" s="24">
        <v>1254166.82</v>
      </c>
      <c r="E9" s="24">
        <v>1248666.82</v>
      </c>
      <c r="F9" s="24"/>
      <c r="G9" s="24"/>
      <c r="H9" s="24"/>
      <c r="I9" s="24">
        <v>5500</v>
      </c>
      <c r="J9" s="24"/>
      <c r="K9" s="24"/>
      <c r="L9" s="24">
        <v>5000</v>
      </c>
      <c r="M9" s="24"/>
      <c r="N9" s="24">
        <v>500</v>
      </c>
      <c r="O9" s="24">
        <v>10000</v>
      </c>
      <c r="P9" s="24"/>
      <c r="Q9" s="24"/>
      <c r="R9" s="24"/>
      <c r="S9" s="24">
        <v>10000</v>
      </c>
    </row>
    <row r="10" ht="18.75" customHeight="1" spans="1:19">
      <c r="A10" s="195" t="s">
        <v>72</v>
      </c>
      <c r="B10" s="196" t="s">
        <v>71</v>
      </c>
      <c r="C10" s="24">
        <v>1264166.82</v>
      </c>
      <c r="D10" s="24">
        <v>1254166.82</v>
      </c>
      <c r="E10" s="24">
        <v>1248666.82</v>
      </c>
      <c r="F10" s="24"/>
      <c r="G10" s="24"/>
      <c r="H10" s="24"/>
      <c r="I10" s="24">
        <v>5500</v>
      </c>
      <c r="J10" s="24"/>
      <c r="K10" s="24"/>
      <c r="L10" s="24">
        <v>5000</v>
      </c>
      <c r="M10" s="24"/>
      <c r="N10" s="24">
        <v>500</v>
      </c>
      <c r="O10" s="24">
        <v>10000</v>
      </c>
      <c r="P10" s="24"/>
      <c r="Q10" s="24"/>
      <c r="R10" s="24"/>
      <c r="S10" s="24">
        <v>10000</v>
      </c>
    </row>
    <row r="11" ht="18.75" customHeight="1" spans="1:19">
      <c r="A11" s="197" t="s">
        <v>56</v>
      </c>
      <c r="B11" s="198"/>
      <c r="C11" s="24">
        <v>1264166.82</v>
      </c>
      <c r="D11" s="24">
        <v>1254166.82</v>
      </c>
      <c r="E11" s="24">
        <v>1248666.82</v>
      </c>
      <c r="F11" s="24"/>
      <c r="G11" s="24"/>
      <c r="H11" s="24"/>
      <c r="I11" s="24">
        <v>5500</v>
      </c>
      <c r="J11" s="24"/>
      <c r="K11" s="24"/>
      <c r="L11" s="24">
        <v>5000</v>
      </c>
      <c r="M11" s="24"/>
      <c r="N11" s="24">
        <v>500</v>
      </c>
      <c r="O11" s="24">
        <v>10000</v>
      </c>
      <c r="P11" s="24"/>
      <c r="Q11" s="24"/>
      <c r="R11" s="24"/>
      <c r="S11" s="24">
        <v>10000</v>
      </c>
    </row>
  </sheetData>
  <mergeCells count="19">
    <mergeCell ref="A3:S3"/>
    <mergeCell ref="A4:D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3"/>
  <sheetViews>
    <sheetView showZeros="0" workbookViewId="0">
      <pane ySplit="1" topLeftCell="A2" activePane="bottomLeft" state="frozen"/>
      <selection/>
      <selection pane="bottomLeft" activeCell="A1" sqref="A1"/>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customHeight="1" spans="1:15">
      <c r="A1" s="1"/>
      <c r="B1" s="1"/>
      <c r="C1" s="1"/>
      <c r="D1" s="1"/>
      <c r="E1" s="1"/>
      <c r="F1" s="1"/>
      <c r="G1" s="1"/>
      <c r="H1" s="1"/>
      <c r="I1" s="1"/>
      <c r="J1" s="1"/>
      <c r="K1" s="1"/>
      <c r="L1" s="1"/>
      <c r="M1" s="1"/>
      <c r="N1" s="1"/>
      <c r="O1" s="1"/>
    </row>
    <row r="2" ht="15" customHeight="1" spans="1:15">
      <c r="A2" s="2"/>
      <c r="B2" s="2"/>
      <c r="C2" s="2"/>
      <c r="D2" s="171"/>
      <c r="E2" s="2"/>
      <c r="F2" s="2"/>
      <c r="G2" s="2"/>
      <c r="H2" s="171"/>
      <c r="I2" s="2"/>
      <c r="J2" s="171"/>
      <c r="K2" s="2"/>
      <c r="L2" s="2"/>
      <c r="M2" s="2"/>
      <c r="N2" s="2"/>
      <c r="O2" s="41" t="s">
        <v>73</v>
      </c>
    </row>
    <row r="3" ht="42" customHeight="1" spans="1:15">
      <c r="A3" s="6" t="str">
        <f>"2025"&amp;"年部门支出预算表"</f>
        <v>2025年部门支出预算表</v>
      </c>
      <c r="B3" s="172"/>
      <c r="C3" s="172"/>
      <c r="D3" s="172"/>
      <c r="E3" s="172"/>
      <c r="F3" s="172"/>
      <c r="G3" s="172"/>
      <c r="H3" s="172"/>
      <c r="I3" s="172"/>
      <c r="J3" s="172"/>
      <c r="K3" s="172"/>
      <c r="L3" s="172"/>
      <c r="M3" s="172"/>
      <c r="N3" s="172"/>
      <c r="O3" s="172"/>
    </row>
    <row r="4" ht="18.75" customHeight="1" spans="1:15">
      <c r="A4" s="173" t="str">
        <f>"单位名称："&amp;"凤庆县妇女联合会"</f>
        <v>单位名称：凤庆县妇女联合会</v>
      </c>
      <c r="B4" s="174"/>
      <c r="C4" s="63"/>
      <c r="D4" s="31"/>
      <c r="E4" s="63"/>
      <c r="F4" s="63"/>
      <c r="G4" s="63"/>
      <c r="H4" s="31"/>
      <c r="I4" s="63"/>
      <c r="J4" s="31"/>
      <c r="K4" s="63"/>
      <c r="L4" s="63"/>
      <c r="M4" s="181"/>
      <c r="N4" s="181"/>
      <c r="O4" s="41" t="s">
        <v>1</v>
      </c>
    </row>
    <row r="5" ht="18.75" customHeight="1" spans="1:15">
      <c r="A5" s="11" t="s">
        <v>74</v>
      </c>
      <c r="B5" s="11" t="s">
        <v>75</v>
      </c>
      <c r="C5" s="11" t="s">
        <v>56</v>
      </c>
      <c r="D5" s="13" t="s">
        <v>59</v>
      </c>
      <c r="E5" s="75" t="s">
        <v>76</v>
      </c>
      <c r="F5" s="137" t="s">
        <v>77</v>
      </c>
      <c r="G5" s="11" t="s">
        <v>60</v>
      </c>
      <c r="H5" s="11" t="s">
        <v>61</v>
      </c>
      <c r="I5" s="11" t="s">
        <v>78</v>
      </c>
      <c r="J5" s="13" t="s">
        <v>79</v>
      </c>
      <c r="K5" s="14"/>
      <c r="L5" s="14"/>
      <c r="M5" s="14"/>
      <c r="N5" s="14"/>
      <c r="O5" s="15"/>
    </row>
    <row r="6" ht="30" customHeight="1" spans="1:15">
      <c r="A6" s="19"/>
      <c r="B6" s="19"/>
      <c r="C6" s="19"/>
      <c r="D6" s="67" t="s">
        <v>58</v>
      </c>
      <c r="E6" s="93" t="s">
        <v>76</v>
      </c>
      <c r="F6" s="93" t="s">
        <v>77</v>
      </c>
      <c r="G6" s="19"/>
      <c r="H6" s="19"/>
      <c r="I6" s="19"/>
      <c r="J6" s="67" t="s">
        <v>58</v>
      </c>
      <c r="K6" s="48" t="s">
        <v>80</v>
      </c>
      <c r="L6" s="48" t="s">
        <v>81</v>
      </c>
      <c r="M6" s="48" t="s">
        <v>82</v>
      </c>
      <c r="N6" s="48" t="s">
        <v>83</v>
      </c>
      <c r="O6" s="48" t="s">
        <v>84</v>
      </c>
    </row>
    <row r="7" ht="18.75" customHeight="1" spans="1:15">
      <c r="A7" s="116">
        <v>1</v>
      </c>
      <c r="B7" s="116">
        <v>2</v>
      </c>
      <c r="C7" s="67">
        <v>3</v>
      </c>
      <c r="D7" s="67">
        <v>4</v>
      </c>
      <c r="E7" s="67">
        <v>5</v>
      </c>
      <c r="F7" s="67">
        <v>6</v>
      </c>
      <c r="G7" s="67">
        <v>7</v>
      </c>
      <c r="H7" s="67">
        <v>8</v>
      </c>
      <c r="I7" s="67">
        <v>9</v>
      </c>
      <c r="J7" s="67">
        <v>10</v>
      </c>
      <c r="K7" s="67">
        <v>11</v>
      </c>
      <c r="L7" s="67">
        <v>12</v>
      </c>
      <c r="M7" s="67">
        <v>13</v>
      </c>
      <c r="N7" s="67">
        <v>14</v>
      </c>
      <c r="O7" s="67">
        <v>15</v>
      </c>
    </row>
    <row r="8" ht="18.75" customHeight="1" spans="1:15">
      <c r="A8" s="131" t="s">
        <v>85</v>
      </c>
      <c r="B8" s="160" t="s">
        <v>86</v>
      </c>
      <c r="C8" s="24">
        <v>986741.18</v>
      </c>
      <c r="D8" s="24">
        <v>971241.18</v>
      </c>
      <c r="E8" s="24">
        <v>881241.18</v>
      </c>
      <c r="F8" s="24">
        <v>90000</v>
      </c>
      <c r="G8" s="24"/>
      <c r="H8" s="24"/>
      <c r="I8" s="24"/>
      <c r="J8" s="24">
        <v>15500</v>
      </c>
      <c r="K8" s="24"/>
      <c r="L8" s="24"/>
      <c r="M8" s="24">
        <v>15000</v>
      </c>
      <c r="N8" s="24"/>
      <c r="O8" s="24">
        <v>500</v>
      </c>
    </row>
    <row r="9" ht="18.75" customHeight="1" spans="1:15">
      <c r="A9" s="175" t="s">
        <v>87</v>
      </c>
      <c r="B9" s="213" t="s">
        <v>88</v>
      </c>
      <c r="C9" s="24">
        <v>986741.18</v>
      </c>
      <c r="D9" s="24">
        <v>971241.18</v>
      </c>
      <c r="E9" s="24">
        <v>881241.18</v>
      </c>
      <c r="F9" s="24">
        <v>90000</v>
      </c>
      <c r="G9" s="24"/>
      <c r="H9" s="24"/>
      <c r="I9" s="24"/>
      <c r="J9" s="24">
        <v>15500</v>
      </c>
      <c r="K9" s="24"/>
      <c r="L9" s="24"/>
      <c r="M9" s="24">
        <v>15000</v>
      </c>
      <c r="N9" s="24"/>
      <c r="O9" s="24">
        <v>500</v>
      </c>
    </row>
    <row r="10" ht="18.75" customHeight="1" spans="1:15">
      <c r="A10" s="177" t="s">
        <v>89</v>
      </c>
      <c r="B10" s="214" t="s">
        <v>90</v>
      </c>
      <c r="C10" s="24">
        <v>881241.18</v>
      </c>
      <c r="D10" s="24">
        <v>881241.18</v>
      </c>
      <c r="E10" s="24">
        <v>881241.18</v>
      </c>
      <c r="F10" s="24"/>
      <c r="G10" s="24"/>
      <c r="H10" s="24"/>
      <c r="I10" s="24"/>
      <c r="J10" s="24"/>
      <c r="K10" s="24"/>
      <c r="L10" s="24"/>
      <c r="M10" s="24"/>
      <c r="N10" s="24"/>
      <c r="O10" s="24"/>
    </row>
    <row r="11" ht="18.75" customHeight="1" spans="1:15">
      <c r="A11" s="177" t="s">
        <v>91</v>
      </c>
      <c r="B11" s="214" t="s">
        <v>92</v>
      </c>
      <c r="C11" s="24">
        <v>105500</v>
      </c>
      <c r="D11" s="24">
        <v>90000</v>
      </c>
      <c r="E11" s="24"/>
      <c r="F11" s="24">
        <v>90000</v>
      </c>
      <c r="G11" s="24"/>
      <c r="H11" s="24"/>
      <c r="I11" s="24"/>
      <c r="J11" s="24">
        <v>15500</v>
      </c>
      <c r="K11" s="24"/>
      <c r="L11" s="24"/>
      <c r="M11" s="24">
        <v>15000</v>
      </c>
      <c r="N11" s="24"/>
      <c r="O11" s="24">
        <v>500</v>
      </c>
    </row>
    <row r="12" ht="18.75" customHeight="1" spans="1:15">
      <c r="A12" s="131" t="s">
        <v>93</v>
      </c>
      <c r="B12" s="160" t="s">
        <v>94</v>
      </c>
      <c r="C12" s="24">
        <v>148012.8</v>
      </c>
      <c r="D12" s="24">
        <v>148012.8</v>
      </c>
      <c r="E12" s="24">
        <v>148012.8</v>
      </c>
      <c r="F12" s="24"/>
      <c r="G12" s="24"/>
      <c r="H12" s="24"/>
      <c r="I12" s="24"/>
      <c r="J12" s="24"/>
      <c r="K12" s="24"/>
      <c r="L12" s="24"/>
      <c r="M12" s="24"/>
      <c r="N12" s="24"/>
      <c r="O12" s="24"/>
    </row>
    <row r="13" ht="18.75" customHeight="1" spans="1:15">
      <c r="A13" s="175" t="s">
        <v>95</v>
      </c>
      <c r="B13" s="213" t="s">
        <v>96</v>
      </c>
      <c r="C13" s="24">
        <v>148012.8</v>
      </c>
      <c r="D13" s="24">
        <v>148012.8</v>
      </c>
      <c r="E13" s="24">
        <v>148012.8</v>
      </c>
      <c r="F13" s="24"/>
      <c r="G13" s="24"/>
      <c r="H13" s="24"/>
      <c r="I13" s="24"/>
      <c r="J13" s="24"/>
      <c r="K13" s="24"/>
      <c r="L13" s="24"/>
      <c r="M13" s="24"/>
      <c r="N13" s="24"/>
      <c r="O13" s="24"/>
    </row>
    <row r="14" ht="18.75" customHeight="1" spans="1:15">
      <c r="A14" s="177" t="s">
        <v>97</v>
      </c>
      <c r="B14" s="214" t="s">
        <v>98</v>
      </c>
      <c r="C14" s="24">
        <v>42240</v>
      </c>
      <c r="D14" s="24">
        <v>42240</v>
      </c>
      <c r="E14" s="24">
        <v>42240</v>
      </c>
      <c r="F14" s="24"/>
      <c r="G14" s="24"/>
      <c r="H14" s="24"/>
      <c r="I14" s="24"/>
      <c r="J14" s="24"/>
      <c r="K14" s="24"/>
      <c r="L14" s="24"/>
      <c r="M14" s="24"/>
      <c r="N14" s="24"/>
      <c r="O14" s="24"/>
    </row>
    <row r="15" ht="18.75" customHeight="1" spans="1:15">
      <c r="A15" s="177" t="s">
        <v>99</v>
      </c>
      <c r="B15" s="214" t="s">
        <v>100</v>
      </c>
      <c r="C15" s="24">
        <v>105772.8</v>
      </c>
      <c r="D15" s="24">
        <v>105772.8</v>
      </c>
      <c r="E15" s="24">
        <v>105772.8</v>
      </c>
      <c r="F15" s="24"/>
      <c r="G15" s="24"/>
      <c r="H15" s="24"/>
      <c r="I15" s="24"/>
      <c r="J15" s="24"/>
      <c r="K15" s="24"/>
      <c r="L15" s="24"/>
      <c r="M15" s="24"/>
      <c r="N15" s="24"/>
      <c r="O15" s="24"/>
    </row>
    <row r="16" ht="18.75" customHeight="1" spans="1:15">
      <c r="A16" s="131" t="s">
        <v>101</v>
      </c>
      <c r="B16" s="160" t="s">
        <v>102</v>
      </c>
      <c r="C16" s="24">
        <v>50082.84</v>
      </c>
      <c r="D16" s="24">
        <v>50082.84</v>
      </c>
      <c r="E16" s="24">
        <v>50082.84</v>
      </c>
      <c r="F16" s="24"/>
      <c r="G16" s="24"/>
      <c r="H16" s="24"/>
      <c r="I16" s="24"/>
      <c r="J16" s="24"/>
      <c r="K16" s="24"/>
      <c r="L16" s="24"/>
      <c r="M16" s="24"/>
      <c r="N16" s="24"/>
      <c r="O16" s="24"/>
    </row>
    <row r="17" ht="18.75" customHeight="1" spans="1:15">
      <c r="A17" s="175" t="s">
        <v>103</v>
      </c>
      <c r="B17" s="213" t="s">
        <v>104</v>
      </c>
      <c r="C17" s="24">
        <v>50082.84</v>
      </c>
      <c r="D17" s="24">
        <v>50082.84</v>
      </c>
      <c r="E17" s="24">
        <v>50082.84</v>
      </c>
      <c r="F17" s="24"/>
      <c r="G17" s="24"/>
      <c r="H17" s="24"/>
      <c r="I17" s="24"/>
      <c r="J17" s="24"/>
      <c r="K17" s="24"/>
      <c r="L17" s="24"/>
      <c r="M17" s="24"/>
      <c r="N17" s="24"/>
      <c r="O17" s="24"/>
    </row>
    <row r="18" ht="18.75" customHeight="1" spans="1:15">
      <c r="A18" s="177" t="s">
        <v>105</v>
      </c>
      <c r="B18" s="214" t="s">
        <v>106</v>
      </c>
      <c r="C18" s="24">
        <v>46936.68</v>
      </c>
      <c r="D18" s="24">
        <v>46936.68</v>
      </c>
      <c r="E18" s="24">
        <v>46936.68</v>
      </c>
      <c r="F18" s="24"/>
      <c r="G18" s="24"/>
      <c r="H18" s="24"/>
      <c r="I18" s="24"/>
      <c r="J18" s="24"/>
      <c r="K18" s="24"/>
      <c r="L18" s="24"/>
      <c r="M18" s="24"/>
      <c r="N18" s="24"/>
      <c r="O18" s="24"/>
    </row>
    <row r="19" ht="18.75" customHeight="1" spans="1:15">
      <c r="A19" s="177" t="s">
        <v>107</v>
      </c>
      <c r="B19" s="214" t="s">
        <v>108</v>
      </c>
      <c r="C19" s="24">
        <v>3146.16</v>
      </c>
      <c r="D19" s="24">
        <v>3146.16</v>
      </c>
      <c r="E19" s="24">
        <v>3146.16</v>
      </c>
      <c r="F19" s="24"/>
      <c r="G19" s="24"/>
      <c r="H19" s="24"/>
      <c r="I19" s="24"/>
      <c r="J19" s="24"/>
      <c r="K19" s="24"/>
      <c r="L19" s="24"/>
      <c r="M19" s="24"/>
      <c r="N19" s="24"/>
      <c r="O19" s="24"/>
    </row>
    <row r="20" ht="18.75" customHeight="1" spans="1:15">
      <c r="A20" s="131" t="s">
        <v>109</v>
      </c>
      <c r="B20" s="160" t="s">
        <v>110</v>
      </c>
      <c r="C20" s="24">
        <v>79330</v>
      </c>
      <c r="D20" s="24">
        <v>79330</v>
      </c>
      <c r="E20" s="24">
        <v>79330</v>
      </c>
      <c r="F20" s="24"/>
      <c r="G20" s="24"/>
      <c r="H20" s="24"/>
      <c r="I20" s="24"/>
      <c r="J20" s="24"/>
      <c r="K20" s="24"/>
      <c r="L20" s="24"/>
      <c r="M20" s="24"/>
      <c r="N20" s="24"/>
      <c r="O20" s="24"/>
    </row>
    <row r="21" ht="18.75" customHeight="1" spans="1:15">
      <c r="A21" s="175" t="s">
        <v>111</v>
      </c>
      <c r="B21" s="213" t="s">
        <v>112</v>
      </c>
      <c r="C21" s="24">
        <v>79330</v>
      </c>
      <c r="D21" s="24">
        <v>79330</v>
      </c>
      <c r="E21" s="24">
        <v>79330</v>
      </c>
      <c r="F21" s="24"/>
      <c r="G21" s="24"/>
      <c r="H21" s="24"/>
      <c r="I21" s="24"/>
      <c r="J21" s="24"/>
      <c r="K21" s="24"/>
      <c r="L21" s="24"/>
      <c r="M21" s="24"/>
      <c r="N21" s="24"/>
      <c r="O21" s="24"/>
    </row>
    <row r="22" ht="18.75" customHeight="1" spans="1:15">
      <c r="A22" s="177" t="s">
        <v>113</v>
      </c>
      <c r="B22" s="214" t="s">
        <v>114</v>
      </c>
      <c r="C22" s="24">
        <v>79330</v>
      </c>
      <c r="D22" s="24">
        <v>79330</v>
      </c>
      <c r="E22" s="24">
        <v>79330</v>
      </c>
      <c r="F22" s="24"/>
      <c r="G22" s="24"/>
      <c r="H22" s="24"/>
      <c r="I22" s="24"/>
      <c r="J22" s="24"/>
      <c r="K22" s="24"/>
      <c r="L22" s="24"/>
      <c r="M22" s="24"/>
      <c r="N22" s="24"/>
      <c r="O22" s="24"/>
    </row>
    <row r="23" ht="18.75" customHeight="1" spans="1:15">
      <c r="A23" s="179" t="s">
        <v>115</v>
      </c>
      <c r="B23" s="180" t="s">
        <v>115</v>
      </c>
      <c r="C23" s="24">
        <v>1264166.82</v>
      </c>
      <c r="D23" s="24">
        <v>1248666.82</v>
      </c>
      <c r="E23" s="24">
        <v>1158666.82</v>
      </c>
      <c r="F23" s="24">
        <v>90000</v>
      </c>
      <c r="G23" s="24"/>
      <c r="H23" s="24"/>
      <c r="I23" s="24"/>
      <c r="J23" s="24">
        <v>15500</v>
      </c>
      <c r="K23" s="24"/>
      <c r="L23" s="24"/>
      <c r="M23" s="24">
        <v>15000</v>
      </c>
      <c r="N23" s="24"/>
      <c r="O23" s="24">
        <v>500</v>
      </c>
    </row>
  </sheetData>
  <mergeCells count="11">
    <mergeCell ref="A3:O3"/>
    <mergeCell ref="A4:L4"/>
    <mergeCell ref="D5:F5"/>
    <mergeCell ref="J5:O5"/>
    <mergeCell ref="A23:B23"/>
    <mergeCell ref="A5:A6"/>
    <mergeCell ref="B5:B6"/>
    <mergeCell ref="C5:C6"/>
    <mergeCell ref="G5:G6"/>
    <mergeCell ref="H5:H6"/>
    <mergeCell ref="I5:I6"/>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7"/>
  <sheetViews>
    <sheetView showZeros="0" workbookViewId="0">
      <pane ySplit="1" topLeftCell="A8" activePane="bottomLeft" state="frozen"/>
      <selection/>
      <selection pane="bottomLeft" activeCell="B37" sqref="B37"/>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customHeight="1" spans="1:4">
      <c r="A1" s="1"/>
      <c r="B1" s="1"/>
      <c r="C1" s="1"/>
      <c r="D1" s="1"/>
    </row>
    <row r="2" ht="15" customHeight="1" spans="1:4">
      <c r="A2" s="2"/>
      <c r="B2" s="2"/>
      <c r="C2" s="2"/>
      <c r="D2" s="41" t="s">
        <v>116</v>
      </c>
    </row>
    <row r="3" ht="36" customHeight="1" spans="1:4">
      <c r="A3" s="6" t="str">
        <f>"2025"&amp;"年部门财政拨款收支预算总表"</f>
        <v>2025年部门财政拨款收支预算总表</v>
      </c>
      <c r="B3" s="158"/>
      <c r="C3" s="158"/>
      <c r="D3" s="158"/>
    </row>
    <row r="4" ht="18.75" customHeight="1" spans="1:4">
      <c r="A4" s="8" t="str">
        <f>"单位名称："&amp;"凤庆县妇女联合会"</f>
        <v>单位名称：凤庆县妇女联合会</v>
      </c>
      <c r="B4" s="159"/>
      <c r="C4" s="159"/>
      <c r="D4" s="41" t="s">
        <v>1</v>
      </c>
    </row>
    <row r="5" ht="18.75" customHeight="1" spans="1:4">
      <c r="A5" s="13" t="s">
        <v>2</v>
      </c>
      <c r="B5" s="15"/>
      <c r="C5" s="13" t="s">
        <v>3</v>
      </c>
      <c r="D5" s="15"/>
    </row>
    <row r="6" ht="18.75" customHeight="1" spans="1:4">
      <c r="A6" s="32" t="s">
        <v>4</v>
      </c>
      <c r="B6" s="106" t="str">
        <f t="shared" ref="B6:D6" si="0">"2025"&amp;"年预算数"</f>
        <v>2025年预算数</v>
      </c>
      <c r="C6" s="32" t="s">
        <v>117</v>
      </c>
      <c r="D6" s="106" t="str">
        <f t="shared" si="0"/>
        <v>2025年预算数</v>
      </c>
    </row>
    <row r="7" ht="18.75" customHeight="1" spans="1:4">
      <c r="A7" s="34"/>
      <c r="B7" s="19"/>
      <c r="C7" s="34"/>
      <c r="D7" s="19"/>
    </row>
    <row r="8" ht="18.75" customHeight="1" spans="1:4">
      <c r="A8" s="160" t="s">
        <v>118</v>
      </c>
      <c r="B8" s="24">
        <v>1248666.82</v>
      </c>
      <c r="C8" s="23" t="s">
        <v>119</v>
      </c>
      <c r="D8" s="24">
        <v>1248666.82</v>
      </c>
    </row>
    <row r="9" ht="18.75" customHeight="1" spans="1:4">
      <c r="A9" s="161" t="s">
        <v>120</v>
      </c>
      <c r="B9" s="24">
        <v>1248666.82</v>
      </c>
      <c r="C9" s="23" t="s">
        <v>121</v>
      </c>
      <c r="D9" s="24">
        <v>971241.18</v>
      </c>
    </row>
    <row r="10" ht="18.75" customHeight="1" spans="1:4">
      <c r="A10" s="161" t="s">
        <v>122</v>
      </c>
      <c r="B10" s="24"/>
      <c r="C10" s="23" t="s">
        <v>123</v>
      </c>
      <c r="D10" s="24"/>
    </row>
    <row r="11" ht="18.75" customHeight="1" spans="1:4">
      <c r="A11" s="161" t="s">
        <v>124</v>
      </c>
      <c r="B11" s="24"/>
      <c r="C11" s="23" t="s">
        <v>125</v>
      </c>
      <c r="D11" s="24"/>
    </row>
    <row r="12" ht="18.75" customHeight="1" spans="1:4">
      <c r="A12" s="162" t="s">
        <v>126</v>
      </c>
      <c r="B12" s="24"/>
      <c r="C12" s="163" t="s">
        <v>127</v>
      </c>
      <c r="D12" s="24"/>
    </row>
    <row r="13" ht="18.75" customHeight="1" spans="1:4">
      <c r="A13" s="164" t="s">
        <v>120</v>
      </c>
      <c r="B13" s="24"/>
      <c r="C13" s="165" t="s">
        <v>128</v>
      </c>
      <c r="D13" s="24"/>
    </row>
    <row r="14" ht="18.75" customHeight="1" spans="1:4">
      <c r="A14" s="164" t="s">
        <v>122</v>
      </c>
      <c r="B14" s="24"/>
      <c r="C14" s="165" t="s">
        <v>129</v>
      </c>
      <c r="D14" s="24"/>
    </row>
    <row r="15" ht="18.75" customHeight="1" spans="1:4">
      <c r="A15" s="164" t="s">
        <v>124</v>
      </c>
      <c r="B15" s="24"/>
      <c r="C15" s="165" t="s">
        <v>130</v>
      </c>
      <c r="D15" s="24"/>
    </row>
    <row r="16" ht="18.75" customHeight="1" spans="1:4">
      <c r="A16" s="164" t="s">
        <v>26</v>
      </c>
      <c r="B16" s="24"/>
      <c r="C16" s="165" t="s">
        <v>131</v>
      </c>
      <c r="D16" s="24">
        <v>148012.8</v>
      </c>
    </row>
    <row r="17" ht="18.75" customHeight="1" spans="1:4">
      <c r="A17" s="164" t="s">
        <v>26</v>
      </c>
      <c r="B17" s="24" t="s">
        <v>26</v>
      </c>
      <c r="C17" s="165" t="s">
        <v>132</v>
      </c>
      <c r="D17" s="24">
        <v>50082.84</v>
      </c>
    </row>
    <row r="18" ht="18.75" customHeight="1" spans="1:4">
      <c r="A18" s="166" t="s">
        <v>26</v>
      </c>
      <c r="B18" s="24" t="s">
        <v>26</v>
      </c>
      <c r="C18" s="165" t="s">
        <v>133</v>
      </c>
      <c r="D18" s="24"/>
    </row>
    <row r="19" ht="18.75" customHeight="1" spans="1:4">
      <c r="A19" s="166" t="s">
        <v>26</v>
      </c>
      <c r="B19" s="24" t="s">
        <v>26</v>
      </c>
      <c r="C19" s="165" t="s">
        <v>134</v>
      </c>
      <c r="D19" s="24"/>
    </row>
    <row r="20" ht="18.75" customHeight="1" spans="1:4">
      <c r="A20" s="167" t="s">
        <v>26</v>
      </c>
      <c r="B20" s="24" t="s">
        <v>26</v>
      </c>
      <c r="C20" s="165" t="s">
        <v>135</v>
      </c>
      <c r="D20" s="24"/>
    </row>
    <row r="21" ht="18.75" customHeight="1" spans="1:4">
      <c r="A21" s="167" t="s">
        <v>26</v>
      </c>
      <c r="B21" s="24" t="s">
        <v>26</v>
      </c>
      <c r="C21" s="165" t="s">
        <v>136</v>
      </c>
      <c r="D21" s="24"/>
    </row>
    <row r="22" ht="18.75" customHeight="1" spans="1:4">
      <c r="A22" s="167" t="s">
        <v>26</v>
      </c>
      <c r="B22" s="24" t="s">
        <v>26</v>
      </c>
      <c r="C22" s="165" t="s">
        <v>137</v>
      </c>
      <c r="D22" s="24"/>
    </row>
    <row r="23" ht="18.75" customHeight="1" spans="1:4">
      <c r="A23" s="167" t="s">
        <v>26</v>
      </c>
      <c r="B23" s="24" t="s">
        <v>26</v>
      </c>
      <c r="C23" s="165" t="s">
        <v>138</v>
      </c>
      <c r="D23" s="24"/>
    </row>
    <row r="24" ht="18.75" customHeight="1" spans="1:4">
      <c r="A24" s="167" t="s">
        <v>26</v>
      </c>
      <c r="B24" s="24" t="s">
        <v>26</v>
      </c>
      <c r="C24" s="165" t="s">
        <v>139</v>
      </c>
      <c r="D24" s="24"/>
    </row>
    <row r="25" ht="18.75" customHeight="1" spans="1:4">
      <c r="A25" s="167" t="s">
        <v>26</v>
      </c>
      <c r="B25" s="24" t="s">
        <v>26</v>
      </c>
      <c r="C25" s="165" t="s">
        <v>140</v>
      </c>
      <c r="D25" s="24"/>
    </row>
    <row r="26" ht="18.75" customHeight="1" spans="1:4">
      <c r="A26" s="167" t="s">
        <v>26</v>
      </c>
      <c r="B26" s="24" t="s">
        <v>26</v>
      </c>
      <c r="C26" s="165" t="s">
        <v>141</v>
      </c>
      <c r="D26" s="24"/>
    </row>
    <row r="27" ht="18.75" customHeight="1" spans="1:4">
      <c r="A27" s="167" t="s">
        <v>26</v>
      </c>
      <c r="B27" s="24" t="s">
        <v>26</v>
      </c>
      <c r="C27" s="165" t="s">
        <v>142</v>
      </c>
      <c r="D27" s="24">
        <v>79330</v>
      </c>
    </row>
    <row r="28" ht="18.75" customHeight="1" spans="1:4">
      <c r="A28" s="167" t="s">
        <v>26</v>
      </c>
      <c r="B28" s="24" t="s">
        <v>26</v>
      </c>
      <c r="C28" s="165" t="s">
        <v>143</v>
      </c>
      <c r="D28" s="24"/>
    </row>
    <row r="29" ht="18.75" customHeight="1" spans="1:4">
      <c r="A29" s="167" t="s">
        <v>26</v>
      </c>
      <c r="B29" s="24" t="s">
        <v>26</v>
      </c>
      <c r="C29" s="165" t="s">
        <v>144</v>
      </c>
      <c r="D29" s="24"/>
    </row>
    <row r="30" ht="18.75" customHeight="1" spans="1:4">
      <c r="A30" s="167" t="s">
        <v>26</v>
      </c>
      <c r="B30" s="24" t="s">
        <v>26</v>
      </c>
      <c r="C30" s="165" t="s">
        <v>145</v>
      </c>
      <c r="D30" s="24"/>
    </row>
    <row r="31" ht="18.75" customHeight="1" spans="1:4">
      <c r="A31" s="167" t="s">
        <v>26</v>
      </c>
      <c r="B31" s="24" t="s">
        <v>26</v>
      </c>
      <c r="C31" s="165" t="s">
        <v>146</v>
      </c>
      <c r="D31" s="24"/>
    </row>
    <row r="32" ht="18.75" customHeight="1" spans="1:4">
      <c r="A32" s="168" t="s">
        <v>26</v>
      </c>
      <c r="B32" s="24" t="s">
        <v>26</v>
      </c>
      <c r="C32" s="165" t="s">
        <v>147</v>
      </c>
      <c r="D32" s="24"/>
    </row>
    <row r="33" ht="18.75" customHeight="1" spans="1:4">
      <c r="A33" s="168" t="s">
        <v>26</v>
      </c>
      <c r="B33" s="24" t="s">
        <v>26</v>
      </c>
      <c r="C33" s="165" t="s">
        <v>148</v>
      </c>
      <c r="D33" s="24"/>
    </row>
    <row r="34" ht="18.75" customHeight="1" spans="1:4">
      <c r="A34" s="168" t="s">
        <v>26</v>
      </c>
      <c r="B34" s="24" t="s">
        <v>26</v>
      </c>
      <c r="C34" s="165" t="s">
        <v>149</v>
      </c>
      <c r="D34" s="24"/>
    </row>
    <row r="35" ht="18.75" customHeight="1" spans="1:4">
      <c r="A35" s="168"/>
      <c r="B35" s="24"/>
      <c r="C35" s="165" t="s">
        <v>150</v>
      </c>
      <c r="D35" s="24"/>
    </row>
    <row r="36" ht="18.75" customHeight="1" spans="1:4">
      <c r="A36" s="168" t="s">
        <v>26</v>
      </c>
      <c r="B36" s="24" t="s">
        <v>26</v>
      </c>
      <c r="C36" s="165" t="s">
        <v>151</v>
      </c>
      <c r="D36" s="24"/>
    </row>
    <row r="37" ht="18.75" customHeight="1" spans="1:4">
      <c r="A37" s="56" t="s">
        <v>152</v>
      </c>
      <c r="B37" s="169">
        <v>1248666.82</v>
      </c>
      <c r="C37" s="170" t="s">
        <v>52</v>
      </c>
      <c r="D37" s="169">
        <v>1248666.82</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67"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3"/>
  <sheetViews>
    <sheetView showZeros="0" workbookViewId="0">
      <pane ySplit="1" topLeftCell="A2" activePane="bottomLeft" state="frozen"/>
      <selection/>
      <selection pane="bottomLeft" activeCell="F28" sqref="F28"/>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customHeight="1" spans="1:7">
      <c r="A1" s="1"/>
      <c r="B1" s="1"/>
      <c r="C1" s="1"/>
      <c r="D1" s="1"/>
      <c r="E1" s="1"/>
      <c r="F1" s="1"/>
      <c r="G1" s="1"/>
    </row>
    <row r="2" ht="15" customHeight="1" spans="4:7">
      <c r="D2" s="149"/>
      <c r="F2" s="58"/>
      <c r="G2" s="41" t="s">
        <v>153</v>
      </c>
    </row>
    <row r="3" ht="39" customHeight="1" spans="1:7">
      <c r="A3" s="6" t="str">
        <f>"2025"&amp;"年一般公共预算支出预算表（按功能科目分类）"</f>
        <v>2025年一般公共预算支出预算表（按功能科目分类）</v>
      </c>
      <c r="B3" s="150"/>
      <c r="C3" s="150"/>
      <c r="D3" s="150"/>
      <c r="E3" s="150"/>
      <c r="F3" s="150"/>
      <c r="G3" s="150"/>
    </row>
    <row r="4" ht="18" customHeight="1" spans="1:7">
      <c r="A4" s="151" t="str">
        <f>"单位名称："&amp;"凤庆县妇女联合会"</f>
        <v>单位名称：凤庆县妇女联合会</v>
      </c>
      <c r="B4" s="30"/>
      <c r="C4" s="31"/>
      <c r="D4" s="31"/>
      <c r="E4" s="31"/>
      <c r="F4" s="101"/>
      <c r="G4" s="41" t="s">
        <v>1</v>
      </c>
    </row>
    <row r="5" ht="20.25" customHeight="1" spans="1:7">
      <c r="A5" s="152" t="s">
        <v>154</v>
      </c>
      <c r="B5" s="153"/>
      <c r="C5" s="106" t="s">
        <v>56</v>
      </c>
      <c r="D5" s="129" t="s">
        <v>76</v>
      </c>
      <c r="E5" s="14"/>
      <c r="F5" s="15"/>
      <c r="G5" s="122" t="s">
        <v>77</v>
      </c>
    </row>
    <row r="6" ht="20.25" customHeight="1" spans="1:7">
      <c r="A6" s="154" t="s">
        <v>74</v>
      </c>
      <c r="B6" s="154" t="s">
        <v>75</v>
      </c>
      <c r="C6" s="34"/>
      <c r="D6" s="67" t="s">
        <v>58</v>
      </c>
      <c r="E6" s="67" t="s">
        <v>155</v>
      </c>
      <c r="F6" s="67" t="s">
        <v>156</v>
      </c>
      <c r="G6" s="95"/>
    </row>
    <row r="7" ht="19.5" customHeight="1" spans="1:7">
      <c r="A7" s="154" t="s">
        <v>157</v>
      </c>
      <c r="B7" s="154" t="s">
        <v>158</v>
      </c>
      <c r="C7" s="154" t="s">
        <v>159</v>
      </c>
      <c r="D7" s="67">
        <v>4</v>
      </c>
      <c r="E7" s="155" t="s">
        <v>160</v>
      </c>
      <c r="F7" s="155" t="s">
        <v>161</v>
      </c>
      <c r="G7" s="154" t="s">
        <v>162</v>
      </c>
    </row>
    <row r="8" ht="18" customHeight="1" spans="1:7">
      <c r="A8" s="35" t="s">
        <v>85</v>
      </c>
      <c r="B8" s="35" t="s">
        <v>86</v>
      </c>
      <c r="C8" s="24">
        <v>971241.18</v>
      </c>
      <c r="D8" s="24">
        <v>881241.18</v>
      </c>
      <c r="E8" s="24">
        <v>770206.18</v>
      </c>
      <c r="F8" s="24">
        <v>111035</v>
      </c>
      <c r="G8" s="24">
        <v>90000</v>
      </c>
    </row>
    <row r="9" ht="18" customHeight="1" spans="1:7">
      <c r="A9" s="117" t="s">
        <v>87</v>
      </c>
      <c r="B9" s="117" t="s">
        <v>88</v>
      </c>
      <c r="C9" s="24">
        <v>971241.18</v>
      </c>
      <c r="D9" s="24">
        <v>881241.18</v>
      </c>
      <c r="E9" s="24">
        <v>770206.18</v>
      </c>
      <c r="F9" s="24">
        <v>111035</v>
      </c>
      <c r="G9" s="24">
        <v>90000</v>
      </c>
    </row>
    <row r="10" ht="18" customHeight="1" spans="1:7">
      <c r="A10" s="118" t="s">
        <v>89</v>
      </c>
      <c r="B10" s="118" t="s">
        <v>90</v>
      </c>
      <c r="C10" s="24">
        <v>881241.18</v>
      </c>
      <c r="D10" s="24">
        <v>881241.18</v>
      </c>
      <c r="E10" s="24">
        <v>770206.18</v>
      </c>
      <c r="F10" s="24">
        <v>111035</v>
      </c>
      <c r="G10" s="24"/>
    </row>
    <row r="11" ht="18" customHeight="1" spans="1:7">
      <c r="A11" s="118" t="s">
        <v>91</v>
      </c>
      <c r="B11" s="118" t="s">
        <v>92</v>
      </c>
      <c r="C11" s="24">
        <v>90000</v>
      </c>
      <c r="D11" s="24"/>
      <c r="E11" s="24"/>
      <c r="F11" s="24"/>
      <c r="G11" s="24">
        <v>90000</v>
      </c>
    </row>
    <row r="12" ht="18" customHeight="1" spans="1:7">
      <c r="A12" s="35" t="s">
        <v>93</v>
      </c>
      <c r="B12" s="35" t="s">
        <v>94</v>
      </c>
      <c r="C12" s="24">
        <v>148012.8</v>
      </c>
      <c r="D12" s="24">
        <v>148012.8</v>
      </c>
      <c r="E12" s="24">
        <v>148012.8</v>
      </c>
      <c r="F12" s="24"/>
      <c r="G12" s="24"/>
    </row>
    <row r="13" ht="18" customHeight="1" spans="1:7">
      <c r="A13" s="117" t="s">
        <v>95</v>
      </c>
      <c r="B13" s="117" t="s">
        <v>96</v>
      </c>
      <c r="C13" s="24">
        <v>148012.8</v>
      </c>
      <c r="D13" s="24">
        <v>148012.8</v>
      </c>
      <c r="E13" s="24">
        <v>148012.8</v>
      </c>
      <c r="F13" s="24"/>
      <c r="G13" s="24"/>
    </row>
    <row r="14" ht="18" customHeight="1" spans="1:7">
      <c r="A14" s="118" t="s">
        <v>97</v>
      </c>
      <c r="B14" s="118" t="s">
        <v>98</v>
      </c>
      <c r="C14" s="24">
        <v>42240</v>
      </c>
      <c r="D14" s="24">
        <v>42240</v>
      </c>
      <c r="E14" s="24">
        <v>42240</v>
      </c>
      <c r="F14" s="24"/>
      <c r="G14" s="24"/>
    </row>
    <row r="15" ht="18" customHeight="1" spans="1:7">
      <c r="A15" s="118" t="s">
        <v>99</v>
      </c>
      <c r="B15" s="118" t="s">
        <v>100</v>
      </c>
      <c r="C15" s="24">
        <v>105772.8</v>
      </c>
      <c r="D15" s="24">
        <v>105772.8</v>
      </c>
      <c r="E15" s="24">
        <v>105772.8</v>
      </c>
      <c r="F15" s="24"/>
      <c r="G15" s="24"/>
    </row>
    <row r="16" ht="18" customHeight="1" spans="1:7">
      <c r="A16" s="35" t="s">
        <v>101</v>
      </c>
      <c r="B16" s="35" t="s">
        <v>102</v>
      </c>
      <c r="C16" s="24">
        <v>50082.84</v>
      </c>
      <c r="D16" s="24">
        <v>50082.84</v>
      </c>
      <c r="E16" s="24">
        <v>50082.84</v>
      </c>
      <c r="F16" s="24"/>
      <c r="G16" s="24"/>
    </row>
    <row r="17" ht="18" customHeight="1" spans="1:7">
      <c r="A17" s="117" t="s">
        <v>103</v>
      </c>
      <c r="B17" s="117" t="s">
        <v>104</v>
      </c>
      <c r="C17" s="24">
        <v>50082.84</v>
      </c>
      <c r="D17" s="24">
        <v>50082.84</v>
      </c>
      <c r="E17" s="24">
        <v>50082.84</v>
      </c>
      <c r="F17" s="24"/>
      <c r="G17" s="24"/>
    </row>
    <row r="18" ht="18" customHeight="1" spans="1:7">
      <c r="A18" s="118" t="s">
        <v>105</v>
      </c>
      <c r="B18" s="118" t="s">
        <v>106</v>
      </c>
      <c r="C18" s="24">
        <v>46936.68</v>
      </c>
      <c r="D18" s="24">
        <v>46936.68</v>
      </c>
      <c r="E18" s="24">
        <v>46936.68</v>
      </c>
      <c r="F18" s="24"/>
      <c r="G18" s="24"/>
    </row>
    <row r="19" ht="18" customHeight="1" spans="1:7">
      <c r="A19" s="118" t="s">
        <v>107</v>
      </c>
      <c r="B19" s="118" t="s">
        <v>108</v>
      </c>
      <c r="C19" s="24">
        <v>3146.16</v>
      </c>
      <c r="D19" s="24">
        <v>3146.16</v>
      </c>
      <c r="E19" s="24">
        <v>3146.16</v>
      </c>
      <c r="F19" s="24"/>
      <c r="G19" s="24"/>
    </row>
    <row r="20" ht="18" customHeight="1" spans="1:7">
      <c r="A20" s="35" t="s">
        <v>109</v>
      </c>
      <c r="B20" s="35" t="s">
        <v>110</v>
      </c>
      <c r="C20" s="24">
        <v>79330</v>
      </c>
      <c r="D20" s="24">
        <v>79330</v>
      </c>
      <c r="E20" s="24">
        <v>79330</v>
      </c>
      <c r="F20" s="24"/>
      <c r="G20" s="24"/>
    </row>
    <row r="21" ht="18" customHeight="1" spans="1:7">
      <c r="A21" s="117" t="s">
        <v>111</v>
      </c>
      <c r="B21" s="117" t="s">
        <v>112</v>
      </c>
      <c r="C21" s="24">
        <v>79330</v>
      </c>
      <c r="D21" s="24">
        <v>79330</v>
      </c>
      <c r="E21" s="24">
        <v>79330</v>
      </c>
      <c r="F21" s="24"/>
      <c r="G21" s="24"/>
    </row>
    <row r="22" ht="18" customHeight="1" spans="1:7">
      <c r="A22" s="118" t="s">
        <v>113</v>
      </c>
      <c r="B22" s="118" t="s">
        <v>114</v>
      </c>
      <c r="C22" s="24">
        <v>79330</v>
      </c>
      <c r="D22" s="24">
        <v>79330</v>
      </c>
      <c r="E22" s="24">
        <v>79330</v>
      </c>
      <c r="F22" s="24"/>
      <c r="G22" s="24"/>
    </row>
    <row r="23" ht="18" customHeight="1" spans="1:7">
      <c r="A23" s="156" t="s">
        <v>115</v>
      </c>
      <c r="B23" s="157" t="s">
        <v>115</v>
      </c>
      <c r="C23" s="24">
        <v>1248666.82</v>
      </c>
      <c r="D23" s="24">
        <v>1158666.82</v>
      </c>
      <c r="E23" s="24">
        <v>1047631.82</v>
      </c>
      <c r="F23" s="24">
        <v>111035</v>
      </c>
      <c r="G23" s="24">
        <v>90000</v>
      </c>
    </row>
  </sheetData>
  <mergeCells count="7">
    <mergeCell ref="A3:G3"/>
    <mergeCell ref="A4:E4"/>
    <mergeCell ref="A5:B5"/>
    <mergeCell ref="D5:F5"/>
    <mergeCell ref="A23:B23"/>
    <mergeCell ref="C5:C6"/>
    <mergeCell ref="G5:G6"/>
  </mergeCells>
  <printOptions horizontalCentered="1"/>
  <pageMargins left="0.39" right="0.39" top="0.58" bottom="0.58" header="0.5" footer="0.5"/>
  <pageSetup paperSize="9" scale="85"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workbookViewId="0">
      <pane ySplit="1" topLeftCell="A2" activePane="bottomLeft" state="frozen"/>
      <selection/>
      <selection pane="bottomLeft" activeCell="A1" sqref="A1"/>
    </sheetView>
  </sheetViews>
  <sheetFormatPr defaultColWidth="9.14285714285714" defaultRowHeight="14.25" customHeight="1" outlineLevelCol="6"/>
  <cols>
    <col min="1" max="1" width="23.5714285714286" customWidth="1"/>
    <col min="2" max="7" width="22.847619047619" customWidth="1"/>
  </cols>
  <sheetData>
    <row r="1" customHeight="1" spans="1:7">
      <c r="A1" s="138"/>
      <c r="B1" s="138"/>
      <c r="C1" s="138"/>
      <c r="D1" s="138"/>
      <c r="E1" s="138"/>
      <c r="F1" s="138"/>
      <c r="G1" s="138"/>
    </row>
    <row r="2" ht="15" customHeight="1" spans="1:7">
      <c r="A2" s="139"/>
      <c r="B2" s="140"/>
      <c r="C2" s="141"/>
      <c r="D2" s="63"/>
      <c r="G2" s="88" t="s">
        <v>163</v>
      </c>
    </row>
    <row r="3" ht="39" customHeight="1" spans="1:7">
      <c r="A3" s="127" t="str">
        <f>"2025"&amp;"年“三公”经费支出预算表"</f>
        <v>2025年“三公”经费支出预算表</v>
      </c>
      <c r="B3" s="53"/>
      <c r="C3" s="53"/>
      <c r="D3" s="53"/>
      <c r="E3" s="53"/>
      <c r="F3" s="53"/>
      <c r="G3" s="53"/>
    </row>
    <row r="4" ht="18.75" customHeight="1" spans="1:7">
      <c r="A4" s="43" t="str">
        <f>"单位名称："&amp;"凤庆县妇女联合会"</f>
        <v>单位名称：凤庆县妇女联合会</v>
      </c>
      <c r="B4" s="140"/>
      <c r="C4" s="141"/>
      <c r="D4" s="63"/>
      <c r="E4" s="31"/>
      <c r="G4" s="88" t="s">
        <v>164</v>
      </c>
    </row>
    <row r="5" ht="18.75" customHeight="1" spans="1:7">
      <c r="A5" s="11" t="s">
        <v>165</v>
      </c>
      <c r="B5" s="11" t="s">
        <v>166</v>
      </c>
      <c r="C5" s="32" t="s">
        <v>167</v>
      </c>
      <c r="D5" s="13" t="s">
        <v>168</v>
      </c>
      <c r="E5" s="14"/>
      <c r="F5" s="15"/>
      <c r="G5" s="32" t="s">
        <v>169</v>
      </c>
    </row>
    <row r="6" ht="18.75" customHeight="1" spans="1:7">
      <c r="A6" s="18"/>
      <c r="B6" s="142"/>
      <c r="C6" s="34"/>
      <c r="D6" s="67" t="s">
        <v>58</v>
      </c>
      <c r="E6" s="67" t="s">
        <v>170</v>
      </c>
      <c r="F6" s="67" t="s">
        <v>171</v>
      </c>
      <c r="G6" s="34"/>
    </row>
    <row r="7" ht="18.75" customHeight="1" spans="1:7">
      <c r="A7" s="143" t="s">
        <v>56</v>
      </c>
      <c r="B7" s="144">
        <v>1</v>
      </c>
      <c r="C7" s="145">
        <v>2</v>
      </c>
      <c r="D7" s="146">
        <v>3</v>
      </c>
      <c r="E7" s="146">
        <v>4</v>
      </c>
      <c r="F7" s="146">
        <v>5</v>
      </c>
      <c r="G7" s="145">
        <v>6</v>
      </c>
    </row>
    <row r="8" ht="18.75" customHeight="1" spans="1:7">
      <c r="A8" s="143" t="s">
        <v>56</v>
      </c>
      <c r="B8" s="147">
        <v>23000</v>
      </c>
      <c r="C8" s="147"/>
      <c r="D8" s="147">
        <v>20000</v>
      </c>
      <c r="E8" s="147"/>
      <c r="F8" s="147">
        <v>20000</v>
      </c>
      <c r="G8" s="147">
        <v>3000</v>
      </c>
    </row>
    <row r="9" ht="18.75" customHeight="1" spans="1:7">
      <c r="A9" s="148" t="s">
        <v>172</v>
      </c>
      <c r="B9" s="147"/>
      <c r="C9" s="147"/>
      <c r="D9" s="147"/>
      <c r="E9" s="147"/>
      <c r="F9" s="147"/>
      <c r="G9" s="147"/>
    </row>
    <row r="10" ht="18.75" customHeight="1" spans="1:7">
      <c r="A10" s="148" t="s">
        <v>173</v>
      </c>
      <c r="B10" s="147">
        <v>23000</v>
      </c>
      <c r="C10" s="147"/>
      <c r="D10" s="147">
        <v>20000</v>
      </c>
      <c r="E10" s="147"/>
      <c r="F10" s="147">
        <v>20000</v>
      </c>
      <c r="G10" s="147">
        <v>3000</v>
      </c>
    </row>
    <row r="11" ht="18.75" customHeight="1" spans="1:7">
      <c r="A11" s="148" t="s">
        <v>174</v>
      </c>
      <c r="B11" s="147"/>
      <c r="C11" s="147"/>
      <c r="D11" s="147"/>
      <c r="E11" s="147"/>
      <c r="F11" s="147"/>
      <c r="G11" s="147"/>
    </row>
    <row r="12" ht="18.75" customHeight="1" spans="1:7">
      <c r="A12" s="148" t="s">
        <v>175</v>
      </c>
      <c r="B12" s="147"/>
      <c r="C12" s="147"/>
      <c r="D12" s="147"/>
      <c r="E12" s="147"/>
      <c r="F12" s="147"/>
      <c r="G12" s="147"/>
    </row>
  </sheetData>
  <mergeCells count="7">
    <mergeCell ref="A3:G3"/>
    <mergeCell ref="A4:D4"/>
    <mergeCell ref="D5:F5"/>
    <mergeCell ref="A5:A7"/>
    <mergeCell ref="B5:B6"/>
    <mergeCell ref="C5:C6"/>
    <mergeCell ref="G5:G6"/>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7"/>
  <sheetViews>
    <sheetView showZeros="0" workbookViewId="0">
      <pane ySplit="1" topLeftCell="A9" activePane="bottomLeft" state="frozen"/>
      <selection/>
      <selection pane="bottomLeft" activeCell="C36" sqref="C36"/>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2:23">
      <c r="B2" s="125"/>
      <c r="D2" s="126"/>
      <c r="E2" s="126"/>
      <c r="F2" s="126"/>
      <c r="G2" s="126"/>
      <c r="H2" s="68"/>
      <c r="I2" s="68"/>
      <c r="J2" s="68"/>
      <c r="K2" s="68"/>
      <c r="L2" s="68"/>
      <c r="M2" s="68"/>
      <c r="N2" s="31"/>
      <c r="O2" s="31"/>
      <c r="P2" s="31"/>
      <c r="Q2" s="68"/>
      <c r="U2" s="125"/>
      <c r="W2" s="40" t="s">
        <v>176</v>
      </c>
    </row>
    <row r="3" ht="39.75" customHeight="1" spans="1:23">
      <c r="A3" s="127" t="str">
        <f>"2025"&amp;"年部门基本支出预算表"</f>
        <v>2025年部门基本支出预算表</v>
      </c>
      <c r="B3" s="53"/>
      <c r="C3" s="53"/>
      <c r="D3" s="53"/>
      <c r="E3" s="53"/>
      <c r="F3" s="53"/>
      <c r="G3" s="53"/>
      <c r="H3" s="53"/>
      <c r="I3" s="53"/>
      <c r="J3" s="53"/>
      <c r="K3" s="53"/>
      <c r="L3" s="53"/>
      <c r="M3" s="53"/>
      <c r="N3" s="7"/>
      <c r="O3" s="7"/>
      <c r="P3" s="7"/>
      <c r="Q3" s="53"/>
      <c r="R3" s="53"/>
      <c r="S3" s="53"/>
      <c r="T3" s="53"/>
      <c r="U3" s="53"/>
      <c r="V3" s="53"/>
      <c r="W3" s="53"/>
    </row>
    <row r="4" ht="18.75" customHeight="1" spans="1:23">
      <c r="A4" s="8" t="str">
        <f>"单位名称："&amp;"凤庆县妇女联合会"</f>
        <v>单位名称：凤庆县妇女联合会</v>
      </c>
      <c r="B4" s="128"/>
      <c r="C4" s="128"/>
      <c r="D4" s="128"/>
      <c r="E4" s="128"/>
      <c r="F4" s="128"/>
      <c r="G4" s="128"/>
      <c r="H4" s="72"/>
      <c r="I4" s="72"/>
      <c r="J4" s="72"/>
      <c r="K4" s="72"/>
      <c r="L4" s="72"/>
      <c r="M4" s="72"/>
      <c r="N4" s="94"/>
      <c r="O4" s="94"/>
      <c r="P4" s="94"/>
      <c r="Q4" s="72"/>
      <c r="U4" s="125"/>
      <c r="W4" s="40" t="s">
        <v>164</v>
      </c>
    </row>
    <row r="5" ht="18" customHeight="1" spans="1:23">
      <c r="A5" s="11" t="s">
        <v>177</v>
      </c>
      <c r="B5" s="11" t="s">
        <v>178</v>
      </c>
      <c r="C5" s="11" t="s">
        <v>179</v>
      </c>
      <c r="D5" s="11" t="s">
        <v>180</v>
      </c>
      <c r="E5" s="11" t="s">
        <v>181</v>
      </c>
      <c r="F5" s="11" t="s">
        <v>182</v>
      </c>
      <c r="G5" s="11" t="s">
        <v>183</v>
      </c>
      <c r="H5" s="129" t="s">
        <v>184</v>
      </c>
      <c r="I5" s="65" t="s">
        <v>184</v>
      </c>
      <c r="J5" s="65"/>
      <c r="K5" s="65"/>
      <c r="L5" s="65"/>
      <c r="M5" s="65"/>
      <c r="N5" s="14"/>
      <c r="O5" s="14"/>
      <c r="P5" s="14"/>
      <c r="Q5" s="75" t="s">
        <v>62</v>
      </c>
      <c r="R5" s="65" t="s">
        <v>79</v>
      </c>
      <c r="S5" s="65"/>
      <c r="T5" s="65"/>
      <c r="U5" s="65"/>
      <c r="V5" s="65"/>
      <c r="W5" s="135"/>
    </row>
    <row r="6" ht="18" customHeight="1" spans="1:23">
      <c r="A6" s="16"/>
      <c r="B6" s="124"/>
      <c r="C6" s="16"/>
      <c r="D6" s="16"/>
      <c r="E6" s="16"/>
      <c r="F6" s="16"/>
      <c r="G6" s="16"/>
      <c r="H6" s="106" t="s">
        <v>185</v>
      </c>
      <c r="I6" s="129" t="s">
        <v>59</v>
      </c>
      <c r="J6" s="65"/>
      <c r="K6" s="65"/>
      <c r="L6" s="65"/>
      <c r="M6" s="135"/>
      <c r="N6" s="13" t="s">
        <v>186</v>
      </c>
      <c r="O6" s="14"/>
      <c r="P6" s="15"/>
      <c r="Q6" s="11" t="s">
        <v>62</v>
      </c>
      <c r="R6" s="129" t="s">
        <v>79</v>
      </c>
      <c r="S6" s="75" t="s">
        <v>65</v>
      </c>
      <c r="T6" s="65" t="s">
        <v>79</v>
      </c>
      <c r="U6" s="75" t="s">
        <v>67</v>
      </c>
      <c r="V6" s="75" t="s">
        <v>68</v>
      </c>
      <c r="W6" s="137" t="s">
        <v>69</v>
      </c>
    </row>
    <row r="7" ht="18.75" customHeight="1" spans="1:23">
      <c r="A7" s="33"/>
      <c r="B7" s="33"/>
      <c r="C7" s="33"/>
      <c r="D7" s="33"/>
      <c r="E7" s="33"/>
      <c r="F7" s="33"/>
      <c r="G7" s="33"/>
      <c r="H7" s="33"/>
      <c r="I7" s="136" t="s">
        <v>187</v>
      </c>
      <c r="J7" s="11" t="s">
        <v>188</v>
      </c>
      <c r="K7" s="11" t="s">
        <v>189</v>
      </c>
      <c r="L7" s="11" t="s">
        <v>190</v>
      </c>
      <c r="M7" s="11" t="s">
        <v>191</v>
      </c>
      <c r="N7" s="11" t="s">
        <v>59</v>
      </c>
      <c r="O7" s="11" t="s">
        <v>60</v>
      </c>
      <c r="P7" s="11" t="s">
        <v>61</v>
      </c>
      <c r="Q7" s="33"/>
      <c r="R7" s="11" t="s">
        <v>58</v>
      </c>
      <c r="S7" s="11" t="s">
        <v>65</v>
      </c>
      <c r="T7" s="11" t="s">
        <v>192</v>
      </c>
      <c r="U7" s="11" t="s">
        <v>67</v>
      </c>
      <c r="V7" s="11" t="s">
        <v>68</v>
      </c>
      <c r="W7" s="11" t="s">
        <v>69</v>
      </c>
    </row>
    <row r="8" ht="37.5" customHeight="1" spans="1:23">
      <c r="A8" s="109"/>
      <c r="B8" s="109"/>
      <c r="C8" s="109"/>
      <c r="D8" s="109"/>
      <c r="E8" s="109"/>
      <c r="F8" s="109"/>
      <c r="G8" s="109"/>
      <c r="H8" s="109"/>
      <c r="I8" s="93"/>
      <c r="J8" s="18" t="s">
        <v>193</v>
      </c>
      <c r="K8" s="18" t="s">
        <v>189</v>
      </c>
      <c r="L8" s="18" t="s">
        <v>190</v>
      </c>
      <c r="M8" s="18" t="s">
        <v>191</v>
      </c>
      <c r="N8" s="18" t="s">
        <v>189</v>
      </c>
      <c r="O8" s="18" t="s">
        <v>190</v>
      </c>
      <c r="P8" s="18" t="s">
        <v>191</v>
      </c>
      <c r="Q8" s="18" t="s">
        <v>62</v>
      </c>
      <c r="R8" s="18" t="s">
        <v>58</v>
      </c>
      <c r="S8" s="18" t="s">
        <v>65</v>
      </c>
      <c r="T8" s="18" t="s">
        <v>192</v>
      </c>
      <c r="U8" s="18" t="s">
        <v>67</v>
      </c>
      <c r="V8" s="18" t="s">
        <v>68</v>
      </c>
      <c r="W8" s="18" t="s">
        <v>69</v>
      </c>
    </row>
    <row r="9" ht="19.5" customHeight="1" spans="1:23">
      <c r="A9" s="130">
        <v>1</v>
      </c>
      <c r="B9" s="130">
        <v>2</v>
      </c>
      <c r="C9" s="130">
        <v>3</v>
      </c>
      <c r="D9" s="130">
        <v>4</v>
      </c>
      <c r="E9" s="130">
        <v>5</v>
      </c>
      <c r="F9" s="130">
        <v>6</v>
      </c>
      <c r="G9" s="130">
        <v>7</v>
      </c>
      <c r="H9" s="130">
        <v>8</v>
      </c>
      <c r="I9" s="130">
        <v>9</v>
      </c>
      <c r="J9" s="130">
        <v>10</v>
      </c>
      <c r="K9" s="130">
        <v>11</v>
      </c>
      <c r="L9" s="130">
        <v>12</v>
      </c>
      <c r="M9" s="130">
        <v>13</v>
      </c>
      <c r="N9" s="130">
        <v>14</v>
      </c>
      <c r="O9" s="130">
        <v>15</v>
      </c>
      <c r="P9" s="130">
        <v>16</v>
      </c>
      <c r="Q9" s="130">
        <v>17</v>
      </c>
      <c r="R9" s="130">
        <v>18</v>
      </c>
      <c r="S9" s="130">
        <v>19</v>
      </c>
      <c r="T9" s="130">
        <v>20</v>
      </c>
      <c r="U9" s="130">
        <v>21</v>
      </c>
      <c r="V9" s="130">
        <v>22</v>
      </c>
      <c r="W9" s="130">
        <v>23</v>
      </c>
    </row>
    <row r="10" ht="21" customHeight="1" spans="1:23">
      <c r="A10" s="131" t="s">
        <v>71</v>
      </c>
      <c r="B10" s="131"/>
      <c r="C10" s="131"/>
      <c r="D10" s="131"/>
      <c r="E10" s="131"/>
      <c r="F10" s="131"/>
      <c r="G10" s="131"/>
      <c r="H10" s="24">
        <v>1158666.82</v>
      </c>
      <c r="I10" s="24">
        <v>1158666.82</v>
      </c>
      <c r="J10" s="24"/>
      <c r="K10" s="24"/>
      <c r="L10" s="24">
        <v>1158666.82</v>
      </c>
      <c r="M10" s="24"/>
      <c r="N10" s="24"/>
      <c r="O10" s="24"/>
      <c r="P10" s="24"/>
      <c r="Q10" s="24"/>
      <c r="R10" s="24"/>
      <c r="S10" s="24"/>
      <c r="T10" s="24"/>
      <c r="U10" s="24"/>
      <c r="V10" s="24"/>
      <c r="W10" s="24"/>
    </row>
    <row r="11" ht="21" customHeight="1" spans="1:23">
      <c r="A11" s="132" t="s">
        <v>71</v>
      </c>
      <c r="B11" s="22"/>
      <c r="C11" s="22"/>
      <c r="D11" s="22"/>
      <c r="E11" s="22"/>
      <c r="F11" s="22"/>
      <c r="G11" s="22"/>
      <c r="H11" s="24">
        <v>1158666.82</v>
      </c>
      <c r="I11" s="24">
        <v>1158666.82</v>
      </c>
      <c r="J11" s="24"/>
      <c r="K11" s="24"/>
      <c r="L11" s="24">
        <v>1158666.82</v>
      </c>
      <c r="M11" s="24"/>
      <c r="N11" s="24"/>
      <c r="O11" s="24"/>
      <c r="P11" s="24"/>
      <c r="Q11" s="24"/>
      <c r="R11" s="24"/>
      <c r="S11" s="24"/>
      <c r="T11" s="24"/>
      <c r="U11" s="24"/>
      <c r="V11" s="24"/>
      <c r="W11" s="24"/>
    </row>
    <row r="12" ht="21" customHeight="1" spans="1:23">
      <c r="A12" s="26"/>
      <c r="B12" s="22" t="s">
        <v>194</v>
      </c>
      <c r="C12" s="22" t="s">
        <v>195</v>
      </c>
      <c r="D12" s="22" t="s">
        <v>89</v>
      </c>
      <c r="E12" s="22" t="s">
        <v>90</v>
      </c>
      <c r="F12" s="22" t="s">
        <v>196</v>
      </c>
      <c r="G12" s="22" t="s">
        <v>197</v>
      </c>
      <c r="H12" s="24">
        <v>284316</v>
      </c>
      <c r="I12" s="24">
        <v>284316</v>
      </c>
      <c r="J12" s="24"/>
      <c r="K12" s="24"/>
      <c r="L12" s="24">
        <v>284316</v>
      </c>
      <c r="M12" s="24"/>
      <c r="N12" s="24"/>
      <c r="O12" s="24"/>
      <c r="P12" s="24"/>
      <c r="Q12" s="24"/>
      <c r="R12" s="24"/>
      <c r="S12" s="24"/>
      <c r="T12" s="24"/>
      <c r="U12" s="24"/>
      <c r="V12" s="24"/>
      <c r="W12" s="24"/>
    </row>
    <row r="13" ht="21" customHeight="1" spans="1:23">
      <c r="A13" s="26"/>
      <c r="B13" s="22" t="s">
        <v>194</v>
      </c>
      <c r="C13" s="22" t="s">
        <v>195</v>
      </c>
      <c r="D13" s="22" t="s">
        <v>89</v>
      </c>
      <c r="E13" s="22" t="s">
        <v>90</v>
      </c>
      <c r="F13" s="22" t="s">
        <v>198</v>
      </c>
      <c r="G13" s="22" t="s">
        <v>199</v>
      </c>
      <c r="H13" s="24">
        <v>266304</v>
      </c>
      <c r="I13" s="24">
        <v>266304</v>
      </c>
      <c r="J13" s="24"/>
      <c r="K13" s="24"/>
      <c r="L13" s="24">
        <v>266304</v>
      </c>
      <c r="M13" s="24"/>
      <c r="N13" s="24"/>
      <c r="O13" s="24"/>
      <c r="P13" s="24"/>
      <c r="Q13" s="24"/>
      <c r="R13" s="24"/>
      <c r="S13" s="24"/>
      <c r="T13" s="24"/>
      <c r="U13" s="24"/>
      <c r="V13" s="24"/>
      <c r="W13" s="24"/>
    </row>
    <row r="14" ht="21" customHeight="1" spans="1:23">
      <c r="A14" s="26"/>
      <c r="B14" s="22" t="s">
        <v>194</v>
      </c>
      <c r="C14" s="22" t="s">
        <v>195</v>
      </c>
      <c r="D14" s="22" t="s">
        <v>89</v>
      </c>
      <c r="E14" s="22" t="s">
        <v>90</v>
      </c>
      <c r="F14" s="22" t="s">
        <v>198</v>
      </c>
      <c r="G14" s="22" t="s">
        <v>199</v>
      </c>
      <c r="H14" s="24">
        <v>68100</v>
      </c>
      <c r="I14" s="24">
        <v>68100</v>
      </c>
      <c r="J14" s="24"/>
      <c r="K14" s="24"/>
      <c r="L14" s="24">
        <v>68100</v>
      </c>
      <c r="M14" s="24"/>
      <c r="N14" s="24"/>
      <c r="O14" s="24"/>
      <c r="P14" s="24"/>
      <c r="Q14" s="24"/>
      <c r="R14" s="24"/>
      <c r="S14" s="24"/>
      <c r="T14" s="24"/>
      <c r="U14" s="24"/>
      <c r="V14" s="24"/>
      <c r="W14" s="24"/>
    </row>
    <row r="15" ht="21" customHeight="1" spans="1:23">
      <c r="A15" s="26"/>
      <c r="B15" s="22" t="s">
        <v>194</v>
      </c>
      <c r="C15" s="22" t="s">
        <v>195</v>
      </c>
      <c r="D15" s="22" t="s">
        <v>89</v>
      </c>
      <c r="E15" s="22" t="s">
        <v>90</v>
      </c>
      <c r="F15" s="22" t="s">
        <v>200</v>
      </c>
      <c r="G15" s="22" t="s">
        <v>201</v>
      </c>
      <c r="H15" s="24">
        <v>23693</v>
      </c>
      <c r="I15" s="24">
        <v>23693</v>
      </c>
      <c r="J15" s="24"/>
      <c r="K15" s="24"/>
      <c r="L15" s="24">
        <v>23693</v>
      </c>
      <c r="M15" s="24"/>
      <c r="N15" s="24"/>
      <c r="O15" s="24"/>
      <c r="P15" s="24"/>
      <c r="Q15" s="24"/>
      <c r="R15" s="24"/>
      <c r="S15" s="24"/>
      <c r="T15" s="24"/>
      <c r="U15" s="24"/>
      <c r="V15" s="24"/>
      <c r="W15" s="24"/>
    </row>
    <row r="16" ht="21" customHeight="1" spans="1:23">
      <c r="A16" s="26"/>
      <c r="B16" s="22" t="s">
        <v>202</v>
      </c>
      <c r="C16" s="22" t="s">
        <v>203</v>
      </c>
      <c r="D16" s="22" t="s">
        <v>89</v>
      </c>
      <c r="E16" s="22" t="s">
        <v>90</v>
      </c>
      <c r="F16" s="22" t="s">
        <v>200</v>
      </c>
      <c r="G16" s="22" t="s">
        <v>201</v>
      </c>
      <c r="H16" s="24">
        <v>110460</v>
      </c>
      <c r="I16" s="24">
        <v>110460</v>
      </c>
      <c r="J16" s="24"/>
      <c r="K16" s="24"/>
      <c r="L16" s="24">
        <v>110460</v>
      </c>
      <c r="M16" s="24"/>
      <c r="N16" s="24"/>
      <c r="O16" s="24"/>
      <c r="P16" s="24"/>
      <c r="Q16" s="24"/>
      <c r="R16" s="24"/>
      <c r="S16" s="24"/>
      <c r="T16" s="24"/>
      <c r="U16" s="24"/>
      <c r="V16" s="24"/>
      <c r="W16" s="24"/>
    </row>
    <row r="17" ht="21" customHeight="1" spans="1:23">
      <c r="A17" s="26"/>
      <c r="B17" s="22" t="s">
        <v>204</v>
      </c>
      <c r="C17" s="22" t="s">
        <v>205</v>
      </c>
      <c r="D17" s="22" t="s">
        <v>99</v>
      </c>
      <c r="E17" s="22" t="s">
        <v>100</v>
      </c>
      <c r="F17" s="22" t="s">
        <v>206</v>
      </c>
      <c r="G17" s="22" t="s">
        <v>207</v>
      </c>
      <c r="H17" s="24">
        <v>105772.8</v>
      </c>
      <c r="I17" s="24">
        <v>105772.8</v>
      </c>
      <c r="J17" s="24"/>
      <c r="K17" s="24"/>
      <c r="L17" s="24">
        <v>105772.8</v>
      </c>
      <c r="M17" s="24"/>
      <c r="N17" s="24"/>
      <c r="O17" s="24"/>
      <c r="P17" s="24"/>
      <c r="Q17" s="24"/>
      <c r="R17" s="24"/>
      <c r="S17" s="24"/>
      <c r="T17" s="24"/>
      <c r="U17" s="24"/>
      <c r="V17" s="24"/>
      <c r="W17" s="24"/>
    </row>
    <row r="18" ht="21" customHeight="1" spans="1:23">
      <c r="A18" s="26"/>
      <c r="B18" s="22" t="s">
        <v>204</v>
      </c>
      <c r="C18" s="22" t="s">
        <v>205</v>
      </c>
      <c r="D18" s="22" t="s">
        <v>99</v>
      </c>
      <c r="E18" s="22" t="s">
        <v>100</v>
      </c>
      <c r="F18" s="22" t="s">
        <v>206</v>
      </c>
      <c r="G18" s="22" t="s">
        <v>207</v>
      </c>
      <c r="H18" s="24"/>
      <c r="I18" s="24"/>
      <c r="J18" s="24"/>
      <c r="K18" s="24"/>
      <c r="L18" s="24"/>
      <c r="M18" s="24"/>
      <c r="N18" s="24"/>
      <c r="O18" s="24"/>
      <c r="P18" s="24"/>
      <c r="Q18" s="24"/>
      <c r="R18" s="24"/>
      <c r="S18" s="24"/>
      <c r="T18" s="24"/>
      <c r="U18" s="24"/>
      <c r="V18" s="24"/>
      <c r="W18" s="24"/>
    </row>
    <row r="19" ht="21" customHeight="1" spans="1:23">
      <c r="A19" s="26"/>
      <c r="B19" s="22" t="s">
        <v>204</v>
      </c>
      <c r="C19" s="22" t="s">
        <v>205</v>
      </c>
      <c r="D19" s="22" t="s">
        <v>105</v>
      </c>
      <c r="E19" s="22" t="s">
        <v>106</v>
      </c>
      <c r="F19" s="22" t="s">
        <v>208</v>
      </c>
      <c r="G19" s="22" t="s">
        <v>209</v>
      </c>
      <c r="H19" s="24">
        <v>46936.68</v>
      </c>
      <c r="I19" s="24">
        <v>46936.68</v>
      </c>
      <c r="J19" s="24"/>
      <c r="K19" s="24"/>
      <c r="L19" s="24">
        <v>46936.68</v>
      </c>
      <c r="M19" s="24"/>
      <c r="N19" s="24"/>
      <c r="O19" s="24"/>
      <c r="P19" s="24"/>
      <c r="Q19" s="24"/>
      <c r="R19" s="24"/>
      <c r="S19" s="24"/>
      <c r="T19" s="24"/>
      <c r="U19" s="24"/>
      <c r="V19" s="24"/>
      <c r="W19" s="24"/>
    </row>
    <row r="20" ht="21" customHeight="1" spans="1:23">
      <c r="A20" s="26"/>
      <c r="B20" s="22" t="s">
        <v>204</v>
      </c>
      <c r="C20" s="22" t="s">
        <v>205</v>
      </c>
      <c r="D20" s="22" t="s">
        <v>210</v>
      </c>
      <c r="E20" s="22" t="s">
        <v>211</v>
      </c>
      <c r="F20" s="22" t="s">
        <v>208</v>
      </c>
      <c r="G20" s="22" t="s">
        <v>209</v>
      </c>
      <c r="H20" s="24"/>
      <c r="I20" s="24"/>
      <c r="J20" s="24"/>
      <c r="K20" s="24"/>
      <c r="L20" s="24"/>
      <c r="M20" s="24"/>
      <c r="N20" s="24"/>
      <c r="O20" s="24"/>
      <c r="P20" s="24"/>
      <c r="Q20" s="24"/>
      <c r="R20" s="24"/>
      <c r="S20" s="24"/>
      <c r="T20" s="24"/>
      <c r="U20" s="24"/>
      <c r="V20" s="24"/>
      <c r="W20" s="24"/>
    </row>
    <row r="21" ht="21" customHeight="1" spans="1:23">
      <c r="A21" s="26"/>
      <c r="B21" s="22" t="s">
        <v>204</v>
      </c>
      <c r="C21" s="22" t="s">
        <v>205</v>
      </c>
      <c r="D21" s="22" t="s">
        <v>107</v>
      </c>
      <c r="E21" s="22" t="s">
        <v>108</v>
      </c>
      <c r="F21" s="22" t="s">
        <v>212</v>
      </c>
      <c r="G21" s="22" t="s">
        <v>213</v>
      </c>
      <c r="H21" s="24">
        <v>456</v>
      </c>
      <c r="I21" s="24">
        <v>456</v>
      </c>
      <c r="J21" s="24"/>
      <c r="K21" s="24"/>
      <c r="L21" s="24">
        <v>456</v>
      </c>
      <c r="M21" s="24"/>
      <c r="N21" s="24"/>
      <c r="O21" s="24"/>
      <c r="P21" s="24"/>
      <c r="Q21" s="24"/>
      <c r="R21" s="24"/>
      <c r="S21" s="24"/>
      <c r="T21" s="24"/>
      <c r="U21" s="24"/>
      <c r="V21" s="24"/>
      <c r="W21" s="24"/>
    </row>
    <row r="22" ht="21" customHeight="1" spans="1:23">
      <c r="A22" s="26"/>
      <c r="B22" s="22" t="s">
        <v>204</v>
      </c>
      <c r="C22" s="22" t="s">
        <v>205</v>
      </c>
      <c r="D22" s="22" t="s">
        <v>107</v>
      </c>
      <c r="E22" s="22" t="s">
        <v>108</v>
      </c>
      <c r="F22" s="22" t="s">
        <v>212</v>
      </c>
      <c r="G22" s="22" t="s">
        <v>213</v>
      </c>
      <c r="H22" s="24">
        <v>1368</v>
      </c>
      <c r="I22" s="24">
        <v>1368</v>
      </c>
      <c r="J22" s="24"/>
      <c r="K22" s="24"/>
      <c r="L22" s="24">
        <v>1368</v>
      </c>
      <c r="M22" s="24"/>
      <c r="N22" s="24"/>
      <c r="O22" s="24"/>
      <c r="P22" s="24"/>
      <c r="Q22" s="24"/>
      <c r="R22" s="24"/>
      <c r="S22" s="24"/>
      <c r="T22" s="24"/>
      <c r="U22" s="24"/>
      <c r="V22" s="24"/>
      <c r="W22" s="24"/>
    </row>
    <row r="23" ht="21" customHeight="1" spans="1:23">
      <c r="A23" s="26"/>
      <c r="B23" s="22" t="s">
        <v>204</v>
      </c>
      <c r="C23" s="22" t="s">
        <v>205</v>
      </c>
      <c r="D23" s="22" t="s">
        <v>107</v>
      </c>
      <c r="E23" s="22" t="s">
        <v>108</v>
      </c>
      <c r="F23" s="22" t="s">
        <v>212</v>
      </c>
      <c r="G23" s="22" t="s">
        <v>213</v>
      </c>
      <c r="H23" s="24">
        <v>1322.16</v>
      </c>
      <c r="I23" s="24">
        <v>1322.16</v>
      </c>
      <c r="J23" s="24"/>
      <c r="K23" s="24"/>
      <c r="L23" s="24">
        <v>1322.16</v>
      </c>
      <c r="M23" s="24"/>
      <c r="N23" s="24"/>
      <c r="O23" s="24"/>
      <c r="P23" s="24"/>
      <c r="Q23" s="24"/>
      <c r="R23" s="24"/>
      <c r="S23" s="24"/>
      <c r="T23" s="24"/>
      <c r="U23" s="24"/>
      <c r="V23" s="24"/>
      <c r="W23" s="24"/>
    </row>
    <row r="24" ht="21" customHeight="1" spans="1:23">
      <c r="A24" s="26"/>
      <c r="B24" s="22" t="s">
        <v>204</v>
      </c>
      <c r="C24" s="22" t="s">
        <v>205</v>
      </c>
      <c r="D24" s="22" t="s">
        <v>107</v>
      </c>
      <c r="E24" s="22" t="s">
        <v>108</v>
      </c>
      <c r="F24" s="22" t="s">
        <v>212</v>
      </c>
      <c r="G24" s="22" t="s">
        <v>213</v>
      </c>
      <c r="H24" s="24"/>
      <c r="I24" s="24"/>
      <c r="J24" s="24"/>
      <c r="K24" s="24"/>
      <c r="L24" s="24"/>
      <c r="M24" s="24"/>
      <c r="N24" s="24"/>
      <c r="O24" s="24"/>
      <c r="P24" s="24"/>
      <c r="Q24" s="24"/>
      <c r="R24" s="24"/>
      <c r="S24" s="24"/>
      <c r="T24" s="24"/>
      <c r="U24" s="24"/>
      <c r="V24" s="24"/>
      <c r="W24" s="24"/>
    </row>
    <row r="25" ht="21" customHeight="1" spans="1:23">
      <c r="A25" s="26"/>
      <c r="B25" s="22" t="s">
        <v>204</v>
      </c>
      <c r="C25" s="22" t="s">
        <v>205</v>
      </c>
      <c r="D25" s="22" t="s">
        <v>89</v>
      </c>
      <c r="E25" s="22" t="s">
        <v>90</v>
      </c>
      <c r="F25" s="22" t="s">
        <v>212</v>
      </c>
      <c r="G25" s="22" t="s">
        <v>213</v>
      </c>
      <c r="H25" s="24">
        <v>737.18</v>
      </c>
      <c r="I25" s="24">
        <v>737.18</v>
      </c>
      <c r="J25" s="24"/>
      <c r="K25" s="24"/>
      <c r="L25" s="24">
        <v>737.18</v>
      </c>
      <c r="M25" s="24"/>
      <c r="N25" s="24"/>
      <c r="O25" s="24"/>
      <c r="P25" s="24"/>
      <c r="Q25" s="24"/>
      <c r="R25" s="24"/>
      <c r="S25" s="24"/>
      <c r="T25" s="24"/>
      <c r="U25" s="24"/>
      <c r="V25" s="24"/>
      <c r="W25" s="24"/>
    </row>
    <row r="26" ht="21" customHeight="1" spans="1:23">
      <c r="A26" s="26"/>
      <c r="B26" s="22" t="s">
        <v>214</v>
      </c>
      <c r="C26" s="22" t="s">
        <v>114</v>
      </c>
      <c r="D26" s="22" t="s">
        <v>113</v>
      </c>
      <c r="E26" s="22" t="s">
        <v>114</v>
      </c>
      <c r="F26" s="22" t="s">
        <v>215</v>
      </c>
      <c r="G26" s="22" t="s">
        <v>114</v>
      </c>
      <c r="H26" s="24"/>
      <c r="I26" s="24"/>
      <c r="J26" s="24"/>
      <c r="K26" s="24"/>
      <c r="L26" s="24"/>
      <c r="M26" s="24"/>
      <c r="N26" s="24"/>
      <c r="O26" s="24"/>
      <c r="P26" s="24"/>
      <c r="Q26" s="24"/>
      <c r="R26" s="24"/>
      <c r="S26" s="24"/>
      <c r="T26" s="24"/>
      <c r="U26" s="24"/>
      <c r="V26" s="24"/>
      <c r="W26" s="24"/>
    </row>
    <row r="27" ht="21" customHeight="1" spans="1:23">
      <c r="A27" s="26"/>
      <c r="B27" s="22" t="s">
        <v>214</v>
      </c>
      <c r="C27" s="22" t="s">
        <v>114</v>
      </c>
      <c r="D27" s="22" t="s">
        <v>113</v>
      </c>
      <c r="E27" s="22" t="s">
        <v>114</v>
      </c>
      <c r="F27" s="22" t="s">
        <v>215</v>
      </c>
      <c r="G27" s="22" t="s">
        <v>114</v>
      </c>
      <c r="H27" s="24">
        <v>79330</v>
      </c>
      <c r="I27" s="24">
        <v>79330</v>
      </c>
      <c r="J27" s="24"/>
      <c r="K27" s="24"/>
      <c r="L27" s="24">
        <v>79330</v>
      </c>
      <c r="M27" s="24"/>
      <c r="N27" s="24"/>
      <c r="O27" s="24"/>
      <c r="P27" s="24"/>
      <c r="Q27" s="24"/>
      <c r="R27" s="24"/>
      <c r="S27" s="24"/>
      <c r="T27" s="24"/>
      <c r="U27" s="24"/>
      <c r="V27" s="24"/>
      <c r="W27" s="24"/>
    </row>
    <row r="28" ht="21" customHeight="1" spans="1:23">
      <c r="A28" s="26"/>
      <c r="B28" s="22" t="s">
        <v>216</v>
      </c>
      <c r="C28" s="22" t="s">
        <v>217</v>
      </c>
      <c r="D28" s="22" t="s">
        <v>89</v>
      </c>
      <c r="E28" s="22" t="s">
        <v>90</v>
      </c>
      <c r="F28" s="22" t="s">
        <v>218</v>
      </c>
      <c r="G28" s="22" t="s">
        <v>169</v>
      </c>
      <c r="H28" s="24">
        <v>3000</v>
      </c>
      <c r="I28" s="24">
        <v>3000</v>
      </c>
      <c r="J28" s="24"/>
      <c r="K28" s="24"/>
      <c r="L28" s="24">
        <v>3000</v>
      </c>
      <c r="M28" s="24"/>
      <c r="N28" s="24"/>
      <c r="O28" s="24"/>
      <c r="P28" s="24"/>
      <c r="Q28" s="24"/>
      <c r="R28" s="24"/>
      <c r="S28" s="24"/>
      <c r="T28" s="24"/>
      <c r="U28" s="24"/>
      <c r="V28" s="24"/>
      <c r="W28" s="24"/>
    </row>
    <row r="29" ht="21" customHeight="1" spans="1:23">
      <c r="A29" s="26"/>
      <c r="B29" s="22" t="s">
        <v>219</v>
      </c>
      <c r="C29" s="22" t="s">
        <v>220</v>
      </c>
      <c r="D29" s="22" t="s">
        <v>89</v>
      </c>
      <c r="E29" s="22" t="s">
        <v>90</v>
      </c>
      <c r="F29" s="22" t="s">
        <v>221</v>
      </c>
      <c r="G29" s="22" t="s">
        <v>222</v>
      </c>
      <c r="H29" s="24">
        <v>12000</v>
      </c>
      <c r="I29" s="24">
        <v>12000</v>
      </c>
      <c r="J29" s="24"/>
      <c r="K29" s="24"/>
      <c r="L29" s="24">
        <v>12000</v>
      </c>
      <c r="M29" s="24"/>
      <c r="N29" s="24"/>
      <c r="O29" s="24"/>
      <c r="P29" s="24"/>
      <c r="Q29" s="24"/>
      <c r="R29" s="24"/>
      <c r="S29" s="24"/>
      <c r="T29" s="24"/>
      <c r="U29" s="24"/>
      <c r="V29" s="24"/>
      <c r="W29" s="24"/>
    </row>
    <row r="30" ht="21" customHeight="1" spans="1:23">
      <c r="A30" s="26"/>
      <c r="B30" s="22" t="s">
        <v>223</v>
      </c>
      <c r="C30" s="22" t="s">
        <v>224</v>
      </c>
      <c r="D30" s="22" t="s">
        <v>89</v>
      </c>
      <c r="E30" s="22" t="s">
        <v>90</v>
      </c>
      <c r="F30" s="22" t="s">
        <v>221</v>
      </c>
      <c r="G30" s="22" t="s">
        <v>222</v>
      </c>
      <c r="H30" s="24">
        <v>9916</v>
      </c>
      <c r="I30" s="24">
        <v>9916</v>
      </c>
      <c r="J30" s="24"/>
      <c r="K30" s="24"/>
      <c r="L30" s="24">
        <v>9916</v>
      </c>
      <c r="M30" s="24"/>
      <c r="N30" s="24"/>
      <c r="O30" s="24"/>
      <c r="P30" s="24"/>
      <c r="Q30" s="24"/>
      <c r="R30" s="24"/>
      <c r="S30" s="24"/>
      <c r="T30" s="24"/>
      <c r="U30" s="24"/>
      <c r="V30" s="24"/>
      <c r="W30" s="24"/>
    </row>
    <row r="31" ht="21" customHeight="1" spans="1:23">
      <c r="A31" s="26"/>
      <c r="B31" s="22" t="s">
        <v>225</v>
      </c>
      <c r="C31" s="22" t="s">
        <v>226</v>
      </c>
      <c r="D31" s="22" t="s">
        <v>89</v>
      </c>
      <c r="E31" s="22" t="s">
        <v>90</v>
      </c>
      <c r="F31" s="22" t="s">
        <v>227</v>
      </c>
      <c r="G31" s="22" t="s">
        <v>226</v>
      </c>
      <c r="H31" s="24">
        <v>13222</v>
      </c>
      <c r="I31" s="24">
        <v>13222</v>
      </c>
      <c r="J31" s="24"/>
      <c r="K31" s="24"/>
      <c r="L31" s="24">
        <v>13222</v>
      </c>
      <c r="M31" s="24"/>
      <c r="N31" s="24"/>
      <c r="O31" s="24"/>
      <c r="P31" s="24"/>
      <c r="Q31" s="24"/>
      <c r="R31" s="24"/>
      <c r="S31" s="24"/>
      <c r="T31" s="24"/>
      <c r="U31" s="24"/>
      <c r="V31" s="24"/>
      <c r="W31" s="24"/>
    </row>
    <row r="32" ht="21" customHeight="1" spans="1:23">
      <c r="A32" s="26"/>
      <c r="B32" s="22" t="s">
        <v>228</v>
      </c>
      <c r="C32" s="22" t="s">
        <v>229</v>
      </c>
      <c r="D32" s="22" t="s">
        <v>89</v>
      </c>
      <c r="E32" s="22" t="s">
        <v>90</v>
      </c>
      <c r="F32" s="22" t="s">
        <v>230</v>
      </c>
      <c r="G32" s="22" t="s">
        <v>229</v>
      </c>
      <c r="H32" s="24">
        <v>97</v>
      </c>
      <c r="I32" s="24">
        <v>97</v>
      </c>
      <c r="J32" s="24"/>
      <c r="K32" s="24"/>
      <c r="L32" s="24">
        <v>97</v>
      </c>
      <c r="M32" s="24"/>
      <c r="N32" s="24"/>
      <c r="O32" s="24"/>
      <c r="P32" s="24"/>
      <c r="Q32" s="24"/>
      <c r="R32" s="24"/>
      <c r="S32" s="24"/>
      <c r="T32" s="24"/>
      <c r="U32" s="24"/>
      <c r="V32" s="24"/>
      <c r="W32" s="24"/>
    </row>
    <row r="33" ht="21" customHeight="1" spans="1:23">
      <c r="A33" s="26"/>
      <c r="B33" s="22" t="s">
        <v>231</v>
      </c>
      <c r="C33" s="22" t="s">
        <v>232</v>
      </c>
      <c r="D33" s="22" t="s">
        <v>89</v>
      </c>
      <c r="E33" s="22" t="s">
        <v>90</v>
      </c>
      <c r="F33" s="22" t="s">
        <v>233</v>
      </c>
      <c r="G33" s="22" t="s">
        <v>232</v>
      </c>
      <c r="H33" s="24">
        <v>20000</v>
      </c>
      <c r="I33" s="24">
        <v>20000</v>
      </c>
      <c r="J33" s="24"/>
      <c r="K33" s="24"/>
      <c r="L33" s="24">
        <v>20000</v>
      </c>
      <c r="M33" s="24"/>
      <c r="N33" s="24"/>
      <c r="O33" s="24"/>
      <c r="P33" s="24"/>
      <c r="Q33" s="24"/>
      <c r="R33" s="24"/>
      <c r="S33" s="24"/>
      <c r="T33" s="24"/>
      <c r="U33" s="24"/>
      <c r="V33" s="24"/>
      <c r="W33" s="24"/>
    </row>
    <row r="34" ht="21" customHeight="1" spans="1:23">
      <c r="A34" s="26"/>
      <c r="B34" s="22" t="s">
        <v>234</v>
      </c>
      <c r="C34" s="22" t="s">
        <v>235</v>
      </c>
      <c r="D34" s="22" t="s">
        <v>89</v>
      </c>
      <c r="E34" s="22" t="s">
        <v>90</v>
      </c>
      <c r="F34" s="22" t="s">
        <v>236</v>
      </c>
      <c r="G34" s="22" t="s">
        <v>237</v>
      </c>
      <c r="H34" s="24">
        <v>52800</v>
      </c>
      <c r="I34" s="24">
        <v>52800</v>
      </c>
      <c r="J34" s="24"/>
      <c r="K34" s="24"/>
      <c r="L34" s="24">
        <v>52800</v>
      </c>
      <c r="M34" s="24"/>
      <c r="N34" s="24"/>
      <c r="O34" s="24"/>
      <c r="P34" s="24"/>
      <c r="Q34" s="24"/>
      <c r="R34" s="24"/>
      <c r="S34" s="24"/>
      <c r="T34" s="24"/>
      <c r="U34" s="24"/>
      <c r="V34" s="24"/>
      <c r="W34" s="24"/>
    </row>
    <row r="35" ht="21" customHeight="1" spans="1:23">
      <c r="A35" s="26"/>
      <c r="B35" s="22" t="s">
        <v>238</v>
      </c>
      <c r="C35" s="22" t="s">
        <v>239</v>
      </c>
      <c r="D35" s="22" t="s">
        <v>97</v>
      </c>
      <c r="E35" s="22" t="s">
        <v>98</v>
      </c>
      <c r="F35" s="22" t="s">
        <v>240</v>
      </c>
      <c r="G35" s="22" t="s">
        <v>241</v>
      </c>
      <c r="H35" s="24">
        <v>42240</v>
      </c>
      <c r="I35" s="24">
        <v>42240</v>
      </c>
      <c r="J35" s="24"/>
      <c r="K35" s="24"/>
      <c r="L35" s="24">
        <v>42240</v>
      </c>
      <c r="M35" s="24"/>
      <c r="N35" s="24"/>
      <c r="O35" s="24"/>
      <c r="P35" s="24"/>
      <c r="Q35" s="24"/>
      <c r="R35" s="24"/>
      <c r="S35" s="24"/>
      <c r="T35" s="24"/>
      <c r="U35" s="24"/>
      <c r="V35" s="24"/>
      <c r="W35" s="24"/>
    </row>
    <row r="36" ht="21" customHeight="1" spans="1:23">
      <c r="A36" s="26"/>
      <c r="B36" s="22" t="s">
        <v>242</v>
      </c>
      <c r="C36" s="22" t="s">
        <v>243</v>
      </c>
      <c r="D36" s="22" t="s">
        <v>89</v>
      </c>
      <c r="E36" s="22" t="s">
        <v>90</v>
      </c>
      <c r="F36" s="22" t="s">
        <v>196</v>
      </c>
      <c r="G36" s="22" t="s">
        <v>197</v>
      </c>
      <c r="H36" s="24">
        <v>16596</v>
      </c>
      <c r="I36" s="24">
        <v>16596</v>
      </c>
      <c r="J36" s="24"/>
      <c r="K36" s="24"/>
      <c r="L36" s="24">
        <v>16596</v>
      </c>
      <c r="M36" s="24"/>
      <c r="N36" s="24"/>
      <c r="O36" s="24"/>
      <c r="P36" s="24"/>
      <c r="Q36" s="24"/>
      <c r="R36" s="24"/>
      <c r="S36" s="24"/>
      <c r="T36" s="24"/>
      <c r="U36" s="24"/>
      <c r="V36" s="24"/>
      <c r="W36" s="24"/>
    </row>
    <row r="37" ht="21" customHeight="1" spans="1:23">
      <c r="A37" s="36" t="s">
        <v>115</v>
      </c>
      <c r="B37" s="133"/>
      <c r="C37" s="133"/>
      <c r="D37" s="133"/>
      <c r="E37" s="133"/>
      <c r="F37" s="133"/>
      <c r="G37" s="134"/>
      <c r="H37" s="24">
        <v>1158666.82</v>
      </c>
      <c r="I37" s="24">
        <v>1158666.82</v>
      </c>
      <c r="J37" s="24"/>
      <c r="K37" s="24"/>
      <c r="L37" s="24">
        <v>1158666.82</v>
      </c>
      <c r="M37" s="24"/>
      <c r="N37" s="24"/>
      <c r="O37" s="24"/>
      <c r="P37" s="24"/>
      <c r="Q37" s="24"/>
      <c r="R37" s="24"/>
      <c r="S37" s="24"/>
      <c r="T37" s="24"/>
      <c r="U37" s="24"/>
      <c r="V37" s="24"/>
      <c r="W37" s="24"/>
    </row>
  </sheetData>
  <mergeCells count="30">
    <mergeCell ref="A3:W3"/>
    <mergeCell ref="A4:G4"/>
    <mergeCell ref="H5:W5"/>
    <mergeCell ref="I6:M6"/>
    <mergeCell ref="N6:P6"/>
    <mergeCell ref="R6:W6"/>
    <mergeCell ref="A37:G37"/>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0"/>
  <sheetViews>
    <sheetView showZeros="0" workbookViewId="0">
      <pane ySplit="1" topLeftCell="A2" activePane="bottomLeft" state="frozen"/>
      <selection/>
      <selection pane="bottomLeft" activeCell="C31" sqref="C31"/>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1:23">
      <c r="A2" s="2"/>
      <c r="B2" s="4"/>
      <c r="C2" s="2"/>
      <c r="D2" s="2"/>
      <c r="E2" s="3"/>
      <c r="F2" s="3"/>
      <c r="G2" s="3"/>
      <c r="H2" s="3"/>
      <c r="I2" s="4"/>
      <c r="J2" s="4"/>
      <c r="K2" s="4"/>
      <c r="L2" s="4"/>
      <c r="M2" s="4"/>
      <c r="N2" s="4"/>
      <c r="O2" s="4"/>
      <c r="P2" s="4"/>
      <c r="Q2" s="4"/>
      <c r="R2" s="2"/>
      <c r="S2" s="2"/>
      <c r="T2" s="2"/>
      <c r="U2" s="4"/>
      <c r="V2" s="2"/>
      <c r="W2" s="41" t="s">
        <v>244</v>
      </c>
    </row>
    <row r="3" ht="41.25" customHeight="1" spans="1:23">
      <c r="A3" s="6" t="str">
        <f>"2025"&amp;"年部门项目支出预算表"</f>
        <v>2025年部门项目支出预算表</v>
      </c>
      <c r="B3" s="7"/>
      <c r="C3" s="7"/>
      <c r="D3" s="7"/>
      <c r="E3" s="7"/>
      <c r="F3" s="7"/>
      <c r="G3" s="7"/>
      <c r="H3" s="7"/>
      <c r="I3" s="7"/>
      <c r="J3" s="7"/>
      <c r="K3" s="7"/>
      <c r="L3" s="7"/>
      <c r="M3" s="7"/>
      <c r="N3" s="7"/>
      <c r="O3" s="7"/>
      <c r="P3" s="7"/>
      <c r="Q3" s="7"/>
      <c r="R3" s="7"/>
      <c r="S3" s="7"/>
      <c r="T3" s="7"/>
      <c r="U3" s="7"/>
      <c r="V3" s="7"/>
      <c r="W3" s="7"/>
    </row>
    <row r="4" ht="18.75" customHeight="1" spans="1:23">
      <c r="A4" s="8" t="str">
        <f>"单位名称："&amp;"凤庆县妇女联合会"</f>
        <v>单位名称：凤庆县妇女联合会</v>
      </c>
      <c r="B4" s="9"/>
      <c r="C4" s="9"/>
      <c r="D4" s="9"/>
      <c r="E4" s="9"/>
      <c r="F4" s="9"/>
      <c r="G4" s="9"/>
      <c r="H4" s="9"/>
      <c r="I4" s="10"/>
      <c r="J4" s="10"/>
      <c r="K4" s="10"/>
      <c r="L4" s="10"/>
      <c r="M4" s="10"/>
      <c r="N4" s="10"/>
      <c r="O4" s="10"/>
      <c r="P4" s="10"/>
      <c r="Q4" s="10"/>
      <c r="R4" s="2"/>
      <c r="S4" s="2"/>
      <c r="T4" s="2"/>
      <c r="U4" s="4"/>
      <c r="V4" s="2"/>
      <c r="W4" s="41" t="s">
        <v>164</v>
      </c>
    </row>
    <row r="5" ht="18.75" customHeight="1" spans="1:23">
      <c r="A5" s="11" t="s">
        <v>245</v>
      </c>
      <c r="B5" s="12" t="s">
        <v>178</v>
      </c>
      <c r="C5" s="11" t="s">
        <v>179</v>
      </c>
      <c r="D5" s="11" t="s">
        <v>246</v>
      </c>
      <c r="E5" s="12" t="s">
        <v>180</v>
      </c>
      <c r="F5" s="12" t="s">
        <v>181</v>
      </c>
      <c r="G5" s="12" t="s">
        <v>247</v>
      </c>
      <c r="H5" s="12" t="s">
        <v>248</v>
      </c>
      <c r="I5" s="32" t="s">
        <v>56</v>
      </c>
      <c r="J5" s="13" t="s">
        <v>249</v>
      </c>
      <c r="K5" s="14"/>
      <c r="L5" s="14"/>
      <c r="M5" s="15"/>
      <c r="N5" s="13" t="s">
        <v>186</v>
      </c>
      <c r="O5" s="14"/>
      <c r="P5" s="15"/>
      <c r="Q5" s="12" t="s">
        <v>62</v>
      </c>
      <c r="R5" s="13" t="s">
        <v>79</v>
      </c>
      <c r="S5" s="14"/>
      <c r="T5" s="14"/>
      <c r="U5" s="14"/>
      <c r="V5" s="14"/>
      <c r="W5" s="15"/>
    </row>
    <row r="6" ht="18.75" customHeight="1" spans="1:23">
      <c r="A6" s="16"/>
      <c r="B6" s="33"/>
      <c r="C6" s="16"/>
      <c r="D6" s="16"/>
      <c r="E6" s="17"/>
      <c r="F6" s="17"/>
      <c r="G6" s="17"/>
      <c r="H6" s="17"/>
      <c r="I6" s="33"/>
      <c r="J6" s="121" t="s">
        <v>59</v>
      </c>
      <c r="K6" s="122"/>
      <c r="L6" s="12" t="s">
        <v>60</v>
      </c>
      <c r="M6" s="12" t="s">
        <v>61</v>
      </c>
      <c r="N6" s="12" t="s">
        <v>59</v>
      </c>
      <c r="O6" s="12" t="s">
        <v>60</v>
      </c>
      <c r="P6" s="12" t="s">
        <v>61</v>
      </c>
      <c r="Q6" s="17"/>
      <c r="R6" s="12" t="s">
        <v>58</v>
      </c>
      <c r="S6" s="11" t="s">
        <v>65</v>
      </c>
      <c r="T6" s="11" t="s">
        <v>192</v>
      </c>
      <c r="U6" s="11" t="s">
        <v>67</v>
      </c>
      <c r="V6" s="11" t="s">
        <v>68</v>
      </c>
      <c r="W6" s="11" t="s">
        <v>69</v>
      </c>
    </row>
    <row r="7" ht="18.75" customHeight="1" spans="1:23">
      <c r="A7" s="33"/>
      <c r="B7" s="33"/>
      <c r="C7" s="33"/>
      <c r="D7" s="33"/>
      <c r="E7" s="33"/>
      <c r="F7" s="33"/>
      <c r="G7" s="33"/>
      <c r="H7" s="33"/>
      <c r="I7" s="33"/>
      <c r="J7" s="123" t="s">
        <v>58</v>
      </c>
      <c r="K7" s="95"/>
      <c r="L7" s="33"/>
      <c r="M7" s="33"/>
      <c r="N7" s="33"/>
      <c r="O7" s="33"/>
      <c r="P7" s="33"/>
      <c r="Q7" s="33"/>
      <c r="R7" s="33"/>
      <c r="S7" s="124"/>
      <c r="T7" s="124"/>
      <c r="U7" s="124"/>
      <c r="V7" s="124"/>
      <c r="W7" s="124"/>
    </row>
    <row r="8" ht="18.75" customHeight="1" spans="1:23">
      <c r="A8" s="18"/>
      <c r="B8" s="34"/>
      <c r="C8" s="18"/>
      <c r="D8" s="18"/>
      <c r="E8" s="19"/>
      <c r="F8" s="19"/>
      <c r="G8" s="19"/>
      <c r="H8" s="19"/>
      <c r="I8" s="34"/>
      <c r="J8" s="48" t="s">
        <v>58</v>
      </c>
      <c r="K8" s="48" t="s">
        <v>250</v>
      </c>
      <c r="L8" s="19"/>
      <c r="M8" s="19"/>
      <c r="N8" s="19"/>
      <c r="O8" s="19"/>
      <c r="P8" s="19"/>
      <c r="Q8" s="19"/>
      <c r="R8" s="19"/>
      <c r="S8" s="19"/>
      <c r="T8" s="19"/>
      <c r="U8" s="34"/>
      <c r="V8" s="19"/>
      <c r="W8" s="19"/>
    </row>
    <row r="9" ht="18.75" customHeight="1" spans="1:23">
      <c r="A9" s="119">
        <v>1</v>
      </c>
      <c r="B9" s="119">
        <v>2</v>
      </c>
      <c r="C9" s="119">
        <v>3</v>
      </c>
      <c r="D9" s="119">
        <v>4</v>
      </c>
      <c r="E9" s="119">
        <v>5</v>
      </c>
      <c r="F9" s="119">
        <v>6</v>
      </c>
      <c r="G9" s="119">
        <v>7</v>
      </c>
      <c r="H9" s="119">
        <v>8</v>
      </c>
      <c r="I9" s="119">
        <v>9</v>
      </c>
      <c r="J9" s="119">
        <v>10</v>
      </c>
      <c r="K9" s="119">
        <v>11</v>
      </c>
      <c r="L9" s="119">
        <v>12</v>
      </c>
      <c r="M9" s="119">
        <v>13</v>
      </c>
      <c r="N9" s="119">
        <v>14</v>
      </c>
      <c r="O9" s="119">
        <v>15</v>
      </c>
      <c r="P9" s="119">
        <v>16</v>
      </c>
      <c r="Q9" s="119">
        <v>17</v>
      </c>
      <c r="R9" s="119">
        <v>18</v>
      </c>
      <c r="S9" s="119">
        <v>19</v>
      </c>
      <c r="T9" s="119">
        <v>20</v>
      </c>
      <c r="U9" s="119">
        <v>21</v>
      </c>
      <c r="V9" s="119">
        <v>22</v>
      </c>
      <c r="W9" s="119">
        <v>23</v>
      </c>
    </row>
    <row r="10" ht="18.75" customHeight="1" spans="1:23">
      <c r="A10" s="22"/>
      <c r="B10" s="22"/>
      <c r="C10" s="22" t="s">
        <v>251</v>
      </c>
      <c r="D10" s="22"/>
      <c r="E10" s="22"/>
      <c r="F10" s="22"/>
      <c r="G10" s="22"/>
      <c r="H10" s="22"/>
      <c r="I10" s="24">
        <v>500</v>
      </c>
      <c r="J10" s="24"/>
      <c r="K10" s="24"/>
      <c r="L10" s="24"/>
      <c r="M10" s="24"/>
      <c r="N10" s="24"/>
      <c r="O10" s="24"/>
      <c r="P10" s="24"/>
      <c r="Q10" s="24"/>
      <c r="R10" s="24">
        <v>500</v>
      </c>
      <c r="S10" s="24"/>
      <c r="T10" s="24"/>
      <c r="U10" s="24"/>
      <c r="V10" s="24"/>
      <c r="W10" s="24">
        <v>500</v>
      </c>
    </row>
    <row r="11" ht="18.75" customHeight="1" spans="1:23">
      <c r="A11" s="120" t="s">
        <v>252</v>
      </c>
      <c r="B11" s="120" t="s">
        <v>253</v>
      </c>
      <c r="C11" s="22" t="s">
        <v>251</v>
      </c>
      <c r="D11" s="120" t="s">
        <v>71</v>
      </c>
      <c r="E11" s="120" t="s">
        <v>91</v>
      </c>
      <c r="F11" s="120" t="s">
        <v>92</v>
      </c>
      <c r="G11" s="120" t="s">
        <v>221</v>
      </c>
      <c r="H11" s="120" t="s">
        <v>222</v>
      </c>
      <c r="I11" s="24">
        <v>500</v>
      </c>
      <c r="J11" s="24"/>
      <c r="K11" s="24"/>
      <c r="L11" s="24"/>
      <c r="M11" s="24"/>
      <c r="N11" s="24"/>
      <c r="O11" s="24"/>
      <c r="P11" s="24"/>
      <c r="Q11" s="24"/>
      <c r="R11" s="24">
        <v>500</v>
      </c>
      <c r="S11" s="24"/>
      <c r="T11" s="24"/>
      <c r="U11" s="24"/>
      <c r="V11" s="24"/>
      <c r="W11" s="24">
        <v>500</v>
      </c>
    </row>
    <row r="12" ht="18.75" customHeight="1" spans="1:23">
      <c r="A12" s="26"/>
      <c r="B12" s="26"/>
      <c r="C12" s="22" t="s">
        <v>254</v>
      </c>
      <c r="D12" s="26"/>
      <c r="E12" s="26"/>
      <c r="F12" s="26"/>
      <c r="G12" s="26"/>
      <c r="H12" s="26"/>
      <c r="I12" s="24">
        <v>90000</v>
      </c>
      <c r="J12" s="24">
        <v>90000</v>
      </c>
      <c r="K12" s="24">
        <v>90000</v>
      </c>
      <c r="L12" s="24"/>
      <c r="M12" s="24"/>
      <c r="N12" s="24"/>
      <c r="O12" s="24"/>
      <c r="P12" s="24"/>
      <c r="Q12" s="24"/>
      <c r="R12" s="24"/>
      <c r="S12" s="24"/>
      <c r="T12" s="24"/>
      <c r="U12" s="24"/>
      <c r="V12" s="24"/>
      <c r="W12" s="24"/>
    </row>
    <row r="13" ht="18.75" customHeight="1" spans="1:23">
      <c r="A13" s="120" t="s">
        <v>255</v>
      </c>
      <c r="B13" s="120" t="s">
        <v>256</v>
      </c>
      <c r="C13" s="22" t="s">
        <v>254</v>
      </c>
      <c r="D13" s="120" t="s">
        <v>71</v>
      </c>
      <c r="E13" s="120" t="s">
        <v>91</v>
      </c>
      <c r="F13" s="120" t="s">
        <v>92</v>
      </c>
      <c r="G13" s="120" t="s">
        <v>221</v>
      </c>
      <c r="H13" s="120" t="s">
        <v>222</v>
      </c>
      <c r="I13" s="24">
        <v>15000</v>
      </c>
      <c r="J13" s="24">
        <v>15000</v>
      </c>
      <c r="K13" s="24">
        <v>15000</v>
      </c>
      <c r="L13" s="24"/>
      <c r="M13" s="24"/>
      <c r="N13" s="24"/>
      <c r="O13" s="24"/>
      <c r="P13" s="24"/>
      <c r="Q13" s="24"/>
      <c r="R13" s="24"/>
      <c r="S13" s="24"/>
      <c r="T13" s="24"/>
      <c r="U13" s="24"/>
      <c r="V13" s="24"/>
      <c r="W13" s="24"/>
    </row>
    <row r="14" ht="18.75" customHeight="1" spans="1:23">
      <c r="A14" s="120" t="s">
        <v>255</v>
      </c>
      <c r="B14" s="120" t="s">
        <v>256</v>
      </c>
      <c r="C14" s="22" t="s">
        <v>254</v>
      </c>
      <c r="D14" s="120" t="s">
        <v>71</v>
      </c>
      <c r="E14" s="120" t="s">
        <v>91</v>
      </c>
      <c r="F14" s="120" t="s">
        <v>92</v>
      </c>
      <c r="G14" s="120" t="s">
        <v>257</v>
      </c>
      <c r="H14" s="120" t="s">
        <v>258</v>
      </c>
      <c r="I14" s="24">
        <v>10000</v>
      </c>
      <c r="J14" s="24">
        <v>10000</v>
      </c>
      <c r="K14" s="24">
        <v>10000</v>
      </c>
      <c r="L14" s="24"/>
      <c r="M14" s="24"/>
      <c r="N14" s="24"/>
      <c r="O14" s="24"/>
      <c r="P14" s="24"/>
      <c r="Q14" s="24"/>
      <c r="R14" s="24"/>
      <c r="S14" s="24"/>
      <c r="T14" s="24"/>
      <c r="U14" s="24"/>
      <c r="V14" s="24"/>
      <c r="W14" s="24"/>
    </row>
    <row r="15" ht="18.75" customHeight="1" spans="1:23">
      <c r="A15" s="120" t="s">
        <v>255</v>
      </c>
      <c r="B15" s="120" t="s">
        <v>256</v>
      </c>
      <c r="C15" s="22" t="s">
        <v>254</v>
      </c>
      <c r="D15" s="120" t="s">
        <v>71</v>
      </c>
      <c r="E15" s="120" t="s">
        <v>91</v>
      </c>
      <c r="F15" s="120" t="s">
        <v>92</v>
      </c>
      <c r="G15" s="120" t="s">
        <v>259</v>
      </c>
      <c r="H15" s="120" t="s">
        <v>260</v>
      </c>
      <c r="I15" s="24">
        <v>10000</v>
      </c>
      <c r="J15" s="24">
        <v>10000</v>
      </c>
      <c r="K15" s="24">
        <v>10000</v>
      </c>
      <c r="L15" s="24"/>
      <c r="M15" s="24"/>
      <c r="N15" s="24"/>
      <c r="O15" s="24"/>
      <c r="P15" s="24"/>
      <c r="Q15" s="24"/>
      <c r="R15" s="24"/>
      <c r="S15" s="24"/>
      <c r="T15" s="24"/>
      <c r="U15" s="24"/>
      <c r="V15" s="24"/>
      <c r="W15" s="24"/>
    </row>
    <row r="16" ht="18.75" customHeight="1" spans="1:23">
      <c r="A16" s="120" t="s">
        <v>255</v>
      </c>
      <c r="B16" s="120" t="s">
        <v>256</v>
      </c>
      <c r="C16" s="22" t="s">
        <v>254</v>
      </c>
      <c r="D16" s="120" t="s">
        <v>71</v>
      </c>
      <c r="E16" s="120" t="s">
        <v>91</v>
      </c>
      <c r="F16" s="120" t="s">
        <v>92</v>
      </c>
      <c r="G16" s="120" t="s">
        <v>261</v>
      </c>
      <c r="H16" s="120" t="s">
        <v>262</v>
      </c>
      <c r="I16" s="24">
        <v>5000</v>
      </c>
      <c r="J16" s="24">
        <v>5000</v>
      </c>
      <c r="K16" s="24">
        <v>5000</v>
      </c>
      <c r="L16" s="24"/>
      <c r="M16" s="24"/>
      <c r="N16" s="24"/>
      <c r="O16" s="24"/>
      <c r="P16" s="24"/>
      <c r="Q16" s="24"/>
      <c r="R16" s="24"/>
      <c r="S16" s="24"/>
      <c r="T16" s="24"/>
      <c r="U16" s="24"/>
      <c r="V16" s="24"/>
      <c r="W16" s="24"/>
    </row>
    <row r="17" ht="18.75" customHeight="1" spans="1:23">
      <c r="A17" s="120" t="s">
        <v>255</v>
      </c>
      <c r="B17" s="120" t="s">
        <v>256</v>
      </c>
      <c r="C17" s="22" t="s">
        <v>254</v>
      </c>
      <c r="D17" s="120" t="s">
        <v>71</v>
      </c>
      <c r="E17" s="120" t="s">
        <v>91</v>
      </c>
      <c r="F17" s="120" t="s">
        <v>92</v>
      </c>
      <c r="G17" s="120" t="s">
        <v>263</v>
      </c>
      <c r="H17" s="120" t="s">
        <v>264</v>
      </c>
      <c r="I17" s="24">
        <v>50000</v>
      </c>
      <c r="J17" s="24">
        <v>50000</v>
      </c>
      <c r="K17" s="24">
        <v>50000</v>
      </c>
      <c r="L17" s="24"/>
      <c r="M17" s="24"/>
      <c r="N17" s="24"/>
      <c r="O17" s="24"/>
      <c r="P17" s="24"/>
      <c r="Q17" s="24"/>
      <c r="R17" s="24"/>
      <c r="S17" s="24"/>
      <c r="T17" s="24"/>
      <c r="U17" s="24"/>
      <c r="V17" s="24"/>
      <c r="W17" s="24"/>
    </row>
    <row r="18" ht="18.75" customHeight="1" spans="1:23">
      <c r="A18" s="26"/>
      <c r="B18" s="26"/>
      <c r="C18" s="22" t="s">
        <v>265</v>
      </c>
      <c r="D18" s="26"/>
      <c r="E18" s="26"/>
      <c r="F18" s="26"/>
      <c r="G18" s="26"/>
      <c r="H18" s="26"/>
      <c r="I18" s="24">
        <v>15000</v>
      </c>
      <c r="J18" s="24"/>
      <c r="K18" s="24"/>
      <c r="L18" s="24"/>
      <c r="M18" s="24"/>
      <c r="N18" s="24"/>
      <c r="O18" s="24"/>
      <c r="P18" s="24"/>
      <c r="Q18" s="24"/>
      <c r="R18" s="24">
        <v>15000</v>
      </c>
      <c r="S18" s="24"/>
      <c r="T18" s="24"/>
      <c r="U18" s="24">
        <v>15000</v>
      </c>
      <c r="V18" s="24"/>
      <c r="W18" s="24"/>
    </row>
    <row r="19" ht="18.75" customHeight="1" spans="1:23">
      <c r="A19" s="120" t="s">
        <v>252</v>
      </c>
      <c r="B19" s="120" t="s">
        <v>266</v>
      </c>
      <c r="C19" s="22" t="s">
        <v>265</v>
      </c>
      <c r="D19" s="120" t="s">
        <v>71</v>
      </c>
      <c r="E19" s="120" t="s">
        <v>91</v>
      </c>
      <c r="F19" s="120" t="s">
        <v>92</v>
      </c>
      <c r="G19" s="120" t="s">
        <v>221</v>
      </c>
      <c r="H19" s="120" t="s">
        <v>222</v>
      </c>
      <c r="I19" s="24">
        <v>15000</v>
      </c>
      <c r="J19" s="24"/>
      <c r="K19" s="24"/>
      <c r="L19" s="24"/>
      <c r="M19" s="24"/>
      <c r="N19" s="24"/>
      <c r="O19" s="24"/>
      <c r="P19" s="24"/>
      <c r="Q19" s="24"/>
      <c r="R19" s="24">
        <v>15000</v>
      </c>
      <c r="S19" s="24"/>
      <c r="T19" s="24"/>
      <c r="U19" s="24">
        <v>15000</v>
      </c>
      <c r="V19" s="24"/>
      <c r="W19" s="24"/>
    </row>
    <row r="20" ht="18.75" customHeight="1" spans="1:23">
      <c r="A20" s="36" t="s">
        <v>115</v>
      </c>
      <c r="B20" s="37"/>
      <c r="C20" s="37"/>
      <c r="D20" s="37"/>
      <c r="E20" s="37"/>
      <c r="F20" s="37"/>
      <c r="G20" s="37"/>
      <c r="H20" s="38"/>
      <c r="I20" s="24">
        <v>105500</v>
      </c>
      <c r="J20" s="24">
        <v>90000</v>
      </c>
      <c r="K20" s="24">
        <v>90000</v>
      </c>
      <c r="L20" s="24"/>
      <c r="M20" s="24"/>
      <c r="N20" s="24"/>
      <c r="O20" s="24"/>
      <c r="P20" s="24"/>
      <c r="Q20" s="24"/>
      <c r="R20" s="24">
        <v>15500</v>
      </c>
      <c r="S20" s="24"/>
      <c r="T20" s="24"/>
      <c r="U20" s="24">
        <v>15000</v>
      </c>
      <c r="V20" s="24"/>
      <c r="W20" s="24">
        <v>500</v>
      </c>
    </row>
  </sheetData>
  <mergeCells count="28">
    <mergeCell ref="A3:W3"/>
    <mergeCell ref="A4:H4"/>
    <mergeCell ref="J5:M5"/>
    <mergeCell ref="N5:P5"/>
    <mergeCell ref="R5:W5"/>
    <mergeCell ref="A20:H20"/>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24"/>
  <sheetViews>
    <sheetView showZeros="0" tabSelected="1" workbookViewId="0">
      <pane ySplit="1" topLeftCell="A3" activePane="bottomLeft" state="frozen"/>
      <selection/>
      <selection pane="bottomLeft" activeCell="B16" sqref="B16:B24"/>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customHeight="1" spans="1:10">
      <c r="A1" s="1"/>
      <c r="B1" s="1"/>
      <c r="C1" s="1"/>
      <c r="D1" s="1"/>
      <c r="E1" s="1"/>
      <c r="F1" s="1"/>
      <c r="G1" s="1"/>
      <c r="H1" s="1"/>
      <c r="I1" s="1"/>
      <c r="J1" s="1"/>
    </row>
    <row r="2" ht="15" customHeight="1" spans="10:10">
      <c r="J2" s="87" t="s">
        <v>267</v>
      </c>
    </row>
    <row r="3" ht="36.75" customHeight="1" spans="1:10">
      <c r="A3" s="6" t="str">
        <f>"2025"&amp;"年部门项目支出绩效目标表"</f>
        <v>2025年部门项目支出绩效目标表</v>
      </c>
      <c r="B3" s="7"/>
      <c r="C3" s="7"/>
      <c r="D3" s="7"/>
      <c r="E3" s="7"/>
      <c r="F3" s="53"/>
      <c r="G3" s="7"/>
      <c r="H3" s="53"/>
      <c r="I3" s="53"/>
      <c r="J3" s="7"/>
    </row>
    <row r="4" ht="18.75" customHeight="1" spans="1:8">
      <c r="A4" s="8" t="str">
        <f>"单位名称："&amp;"凤庆县妇女联合会"</f>
        <v>单位名称：凤庆县妇女联合会</v>
      </c>
      <c r="B4" s="4"/>
      <c r="C4" s="4"/>
      <c r="D4" s="4"/>
      <c r="E4" s="4"/>
      <c r="F4" s="39"/>
      <c r="G4" s="4"/>
      <c r="H4" s="39"/>
    </row>
    <row r="5" ht="18.75" customHeight="1" spans="1:10">
      <c r="A5" s="48" t="s">
        <v>268</v>
      </c>
      <c r="B5" s="48" t="s">
        <v>269</v>
      </c>
      <c r="C5" s="48" t="s">
        <v>270</v>
      </c>
      <c r="D5" s="48" t="s">
        <v>271</v>
      </c>
      <c r="E5" s="48" t="s">
        <v>272</v>
      </c>
      <c r="F5" s="54" t="s">
        <v>273</v>
      </c>
      <c r="G5" s="48" t="s">
        <v>274</v>
      </c>
      <c r="H5" s="54" t="s">
        <v>275</v>
      </c>
      <c r="I5" s="54" t="s">
        <v>276</v>
      </c>
      <c r="J5" s="48" t="s">
        <v>277</v>
      </c>
    </row>
    <row r="6" ht="18.75" customHeight="1" spans="1:10">
      <c r="A6" s="116">
        <v>1</v>
      </c>
      <c r="B6" s="116">
        <v>2</v>
      </c>
      <c r="C6" s="116">
        <v>3</v>
      </c>
      <c r="D6" s="116">
        <v>4</v>
      </c>
      <c r="E6" s="116">
        <v>5</v>
      </c>
      <c r="F6" s="116">
        <v>6</v>
      </c>
      <c r="G6" s="116">
        <v>7</v>
      </c>
      <c r="H6" s="116">
        <v>8</v>
      </c>
      <c r="I6" s="116">
        <v>9</v>
      </c>
      <c r="J6" s="116">
        <v>10</v>
      </c>
    </row>
    <row r="7" ht="18.75" customHeight="1" spans="1:10">
      <c r="A7" s="35" t="s">
        <v>71</v>
      </c>
      <c r="B7" s="49"/>
      <c r="C7" s="49"/>
      <c r="D7" s="49"/>
      <c r="E7" s="55"/>
      <c r="F7" s="56"/>
      <c r="G7" s="55"/>
      <c r="H7" s="56"/>
      <c r="I7" s="56"/>
      <c r="J7" s="55"/>
    </row>
    <row r="8" ht="18.75" customHeight="1" spans="1:10">
      <c r="A8" s="117" t="s">
        <v>71</v>
      </c>
      <c r="B8" s="22"/>
      <c r="C8" s="22"/>
      <c r="D8" s="22"/>
      <c r="E8" s="35"/>
      <c r="F8" s="22"/>
      <c r="G8" s="35"/>
      <c r="H8" s="22"/>
      <c r="I8" s="22"/>
      <c r="J8" s="35"/>
    </row>
    <row r="9" ht="18.75" customHeight="1" spans="1:10">
      <c r="A9" s="215" t="s">
        <v>251</v>
      </c>
      <c r="B9" s="22" t="s">
        <v>278</v>
      </c>
      <c r="C9" s="22" t="s">
        <v>279</v>
      </c>
      <c r="D9" s="22" t="s">
        <v>280</v>
      </c>
      <c r="E9" s="35" t="s">
        <v>281</v>
      </c>
      <c r="F9" s="22" t="s">
        <v>282</v>
      </c>
      <c r="G9" s="35" t="s">
        <v>283</v>
      </c>
      <c r="H9" s="22" t="s">
        <v>284</v>
      </c>
      <c r="I9" s="22" t="s">
        <v>285</v>
      </c>
      <c r="J9" s="35" t="s">
        <v>251</v>
      </c>
    </row>
    <row r="10" ht="18.75" customHeight="1" spans="1:10">
      <c r="A10" s="215" t="s">
        <v>251</v>
      </c>
      <c r="B10" s="22" t="s">
        <v>278</v>
      </c>
      <c r="C10" s="22" t="s">
        <v>286</v>
      </c>
      <c r="D10" s="22" t="s">
        <v>287</v>
      </c>
      <c r="E10" s="35" t="s">
        <v>288</v>
      </c>
      <c r="F10" s="22" t="s">
        <v>282</v>
      </c>
      <c r="G10" s="35" t="s">
        <v>283</v>
      </c>
      <c r="H10" s="22" t="s">
        <v>284</v>
      </c>
      <c r="I10" s="22" t="s">
        <v>285</v>
      </c>
      <c r="J10" s="35" t="s">
        <v>251</v>
      </c>
    </row>
    <row r="11" ht="18.75" customHeight="1" spans="1:10">
      <c r="A11" s="215" t="s">
        <v>251</v>
      </c>
      <c r="B11" s="22" t="s">
        <v>278</v>
      </c>
      <c r="C11" s="22" t="s">
        <v>289</v>
      </c>
      <c r="D11" s="22" t="s">
        <v>290</v>
      </c>
      <c r="E11" s="35" t="s">
        <v>291</v>
      </c>
      <c r="F11" s="22" t="s">
        <v>292</v>
      </c>
      <c r="G11" s="35" t="s">
        <v>293</v>
      </c>
      <c r="H11" s="22" t="s">
        <v>284</v>
      </c>
      <c r="I11" s="22" t="s">
        <v>285</v>
      </c>
      <c r="J11" s="35" t="s">
        <v>251</v>
      </c>
    </row>
    <row r="12" ht="36" customHeight="1" spans="1:10">
      <c r="A12" s="215" t="s">
        <v>265</v>
      </c>
      <c r="B12" s="22" t="s">
        <v>294</v>
      </c>
      <c r="C12" s="22" t="s">
        <v>279</v>
      </c>
      <c r="D12" s="22" t="s">
        <v>295</v>
      </c>
      <c r="E12" s="35" t="s">
        <v>296</v>
      </c>
      <c r="F12" s="22" t="s">
        <v>282</v>
      </c>
      <c r="G12" s="35" t="s">
        <v>157</v>
      </c>
      <c r="H12" s="22" t="s">
        <v>297</v>
      </c>
      <c r="I12" s="22" t="s">
        <v>298</v>
      </c>
      <c r="J12" s="35" t="s">
        <v>299</v>
      </c>
    </row>
    <row r="13" ht="33" customHeight="1" spans="1:10">
      <c r="A13" s="215" t="s">
        <v>265</v>
      </c>
      <c r="B13" s="22" t="s">
        <v>294</v>
      </c>
      <c r="C13" s="22" t="s">
        <v>279</v>
      </c>
      <c r="D13" s="22" t="s">
        <v>295</v>
      </c>
      <c r="E13" s="35" t="s">
        <v>300</v>
      </c>
      <c r="F13" s="22" t="s">
        <v>292</v>
      </c>
      <c r="G13" s="35" t="s">
        <v>301</v>
      </c>
      <c r="H13" s="22" t="s">
        <v>302</v>
      </c>
      <c r="I13" s="22" t="s">
        <v>298</v>
      </c>
      <c r="J13" s="35" t="s">
        <v>303</v>
      </c>
    </row>
    <row r="14" ht="30" customHeight="1" spans="1:10">
      <c r="A14" s="215" t="s">
        <v>265</v>
      </c>
      <c r="B14" s="22" t="s">
        <v>294</v>
      </c>
      <c r="C14" s="22" t="s">
        <v>286</v>
      </c>
      <c r="D14" s="22" t="s">
        <v>287</v>
      </c>
      <c r="E14" s="35" t="s">
        <v>304</v>
      </c>
      <c r="F14" s="22" t="s">
        <v>282</v>
      </c>
      <c r="G14" s="35" t="s">
        <v>283</v>
      </c>
      <c r="H14" s="22" t="s">
        <v>284</v>
      </c>
      <c r="I14" s="22" t="s">
        <v>298</v>
      </c>
      <c r="J14" s="35" t="s">
        <v>305</v>
      </c>
    </row>
    <row r="15" ht="18.75" customHeight="1" spans="1:10">
      <c r="A15" s="215" t="s">
        <v>265</v>
      </c>
      <c r="B15" s="22" t="s">
        <v>294</v>
      </c>
      <c r="C15" s="22" t="s">
        <v>289</v>
      </c>
      <c r="D15" s="22" t="s">
        <v>290</v>
      </c>
      <c r="E15" s="35" t="s">
        <v>306</v>
      </c>
      <c r="F15" s="22" t="s">
        <v>292</v>
      </c>
      <c r="G15" s="35" t="s">
        <v>293</v>
      </c>
      <c r="H15" s="22" t="s">
        <v>284</v>
      </c>
      <c r="I15" s="22" t="s">
        <v>298</v>
      </c>
      <c r="J15" s="35" t="s">
        <v>307</v>
      </c>
    </row>
    <row r="16" ht="18.75" customHeight="1" spans="1:10">
      <c r="A16" s="215" t="s">
        <v>254</v>
      </c>
      <c r="B16" s="22" t="s">
        <v>308</v>
      </c>
      <c r="C16" s="22" t="s">
        <v>279</v>
      </c>
      <c r="D16" s="22" t="s">
        <v>295</v>
      </c>
      <c r="E16" s="35" t="s">
        <v>309</v>
      </c>
      <c r="F16" s="22" t="s">
        <v>292</v>
      </c>
      <c r="G16" s="35" t="s">
        <v>158</v>
      </c>
      <c r="H16" s="22" t="s">
        <v>310</v>
      </c>
      <c r="I16" s="22" t="s">
        <v>298</v>
      </c>
      <c r="J16" s="35" t="s">
        <v>311</v>
      </c>
    </row>
    <row r="17" ht="18.75" customHeight="1" spans="1:10">
      <c r="A17" s="215" t="s">
        <v>254</v>
      </c>
      <c r="B17" s="22" t="s">
        <v>312</v>
      </c>
      <c r="C17" s="22" t="s">
        <v>279</v>
      </c>
      <c r="D17" s="22" t="s">
        <v>295</v>
      </c>
      <c r="E17" s="35" t="s">
        <v>313</v>
      </c>
      <c r="F17" s="22" t="s">
        <v>282</v>
      </c>
      <c r="G17" s="35" t="s">
        <v>314</v>
      </c>
      <c r="H17" s="22" t="s">
        <v>315</v>
      </c>
      <c r="I17" s="22" t="s">
        <v>298</v>
      </c>
      <c r="J17" s="35" t="s">
        <v>316</v>
      </c>
    </row>
    <row r="18" ht="18.75" customHeight="1" spans="1:10">
      <c r="A18" s="215" t="s">
        <v>254</v>
      </c>
      <c r="B18" s="22" t="s">
        <v>312</v>
      </c>
      <c r="C18" s="22" t="s">
        <v>279</v>
      </c>
      <c r="D18" s="22" t="s">
        <v>295</v>
      </c>
      <c r="E18" s="35" t="s">
        <v>317</v>
      </c>
      <c r="F18" s="22" t="s">
        <v>292</v>
      </c>
      <c r="G18" s="35" t="s">
        <v>318</v>
      </c>
      <c r="H18" s="22" t="s">
        <v>319</v>
      </c>
      <c r="I18" s="22" t="s">
        <v>298</v>
      </c>
      <c r="J18" s="35" t="s">
        <v>320</v>
      </c>
    </row>
    <row r="19" ht="18.75" customHeight="1" spans="1:10">
      <c r="A19" s="215" t="s">
        <v>254</v>
      </c>
      <c r="B19" s="22" t="s">
        <v>312</v>
      </c>
      <c r="C19" s="22" t="s">
        <v>279</v>
      </c>
      <c r="D19" s="22" t="s">
        <v>295</v>
      </c>
      <c r="E19" s="35" t="s">
        <v>321</v>
      </c>
      <c r="F19" s="22" t="s">
        <v>292</v>
      </c>
      <c r="G19" s="35" t="s">
        <v>322</v>
      </c>
      <c r="H19" s="22" t="s">
        <v>323</v>
      </c>
      <c r="I19" s="22" t="s">
        <v>298</v>
      </c>
      <c r="J19" s="35" t="s">
        <v>324</v>
      </c>
    </row>
    <row r="20" ht="18.75" customHeight="1" spans="1:10">
      <c r="A20" s="215" t="s">
        <v>254</v>
      </c>
      <c r="B20" s="22" t="s">
        <v>312</v>
      </c>
      <c r="C20" s="22" t="s">
        <v>279</v>
      </c>
      <c r="D20" s="22" t="s">
        <v>325</v>
      </c>
      <c r="E20" s="35" t="s">
        <v>326</v>
      </c>
      <c r="F20" s="22" t="s">
        <v>292</v>
      </c>
      <c r="G20" s="35" t="s">
        <v>327</v>
      </c>
      <c r="H20" s="22" t="s">
        <v>284</v>
      </c>
      <c r="I20" s="22" t="s">
        <v>298</v>
      </c>
      <c r="J20" s="35" t="s">
        <v>328</v>
      </c>
    </row>
    <row r="21" ht="18.75" customHeight="1" spans="1:10">
      <c r="A21" s="215" t="s">
        <v>254</v>
      </c>
      <c r="B21" s="22" t="s">
        <v>312</v>
      </c>
      <c r="C21" s="22" t="s">
        <v>286</v>
      </c>
      <c r="D21" s="22" t="s">
        <v>287</v>
      </c>
      <c r="E21" s="35" t="s">
        <v>329</v>
      </c>
      <c r="F21" s="22" t="s">
        <v>292</v>
      </c>
      <c r="G21" s="35" t="s">
        <v>327</v>
      </c>
      <c r="H21" s="22" t="s">
        <v>284</v>
      </c>
      <c r="I21" s="22" t="s">
        <v>298</v>
      </c>
      <c r="J21" s="35" t="s">
        <v>330</v>
      </c>
    </row>
    <row r="22" ht="18.75" customHeight="1" spans="1:10">
      <c r="A22" s="215" t="s">
        <v>254</v>
      </c>
      <c r="B22" s="22" t="s">
        <v>312</v>
      </c>
      <c r="C22" s="22" t="s">
        <v>289</v>
      </c>
      <c r="D22" s="22" t="s">
        <v>290</v>
      </c>
      <c r="E22" s="35" t="s">
        <v>331</v>
      </c>
      <c r="F22" s="22" t="s">
        <v>292</v>
      </c>
      <c r="G22" s="35" t="s">
        <v>327</v>
      </c>
      <c r="H22" s="22" t="s">
        <v>284</v>
      </c>
      <c r="I22" s="22" t="s">
        <v>298</v>
      </c>
      <c r="J22" s="35" t="s">
        <v>332</v>
      </c>
    </row>
    <row r="23" ht="18.75" customHeight="1" spans="1:10">
      <c r="A23" s="215" t="s">
        <v>254</v>
      </c>
      <c r="B23" s="22" t="s">
        <v>312</v>
      </c>
      <c r="C23" s="22" t="s">
        <v>289</v>
      </c>
      <c r="D23" s="22" t="s">
        <v>290</v>
      </c>
      <c r="E23" s="35" t="s">
        <v>333</v>
      </c>
      <c r="F23" s="22" t="s">
        <v>292</v>
      </c>
      <c r="G23" s="35" t="s">
        <v>327</v>
      </c>
      <c r="H23" s="22" t="s">
        <v>284</v>
      </c>
      <c r="I23" s="22" t="s">
        <v>298</v>
      </c>
      <c r="J23" s="35" t="s">
        <v>334</v>
      </c>
    </row>
    <row r="24" ht="18.75" customHeight="1" spans="1:10">
      <c r="A24" s="215" t="s">
        <v>254</v>
      </c>
      <c r="B24" s="22" t="s">
        <v>312</v>
      </c>
      <c r="C24" s="22" t="s">
        <v>289</v>
      </c>
      <c r="D24" s="22" t="s">
        <v>290</v>
      </c>
      <c r="E24" s="35" t="s">
        <v>335</v>
      </c>
      <c r="F24" s="22" t="s">
        <v>292</v>
      </c>
      <c r="G24" s="35" t="s">
        <v>327</v>
      </c>
      <c r="H24" s="22" t="s">
        <v>284</v>
      </c>
      <c r="I24" s="22" t="s">
        <v>298</v>
      </c>
      <c r="J24" s="35" t="s">
        <v>336</v>
      </c>
    </row>
  </sheetData>
  <mergeCells count="8">
    <mergeCell ref="A3:J3"/>
    <mergeCell ref="A4:H4"/>
    <mergeCell ref="A9:A11"/>
    <mergeCell ref="A12:A15"/>
    <mergeCell ref="A16:A24"/>
    <mergeCell ref="B9:B11"/>
    <mergeCell ref="B12:B15"/>
    <mergeCell ref="B16:B24"/>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showZeros="0" workbookViewId="0">
      <pane ySplit="1" topLeftCell="A2" activePane="bottomLeft" state="frozen"/>
      <selection/>
      <selection pane="bottomLeft" activeCell="A3" sqref="A3:F3"/>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customHeight="1" spans="1:6">
      <c r="A1" s="1"/>
      <c r="B1" s="1"/>
      <c r="C1" s="1"/>
      <c r="D1" s="1"/>
      <c r="E1" s="1"/>
      <c r="F1" s="1"/>
    </row>
    <row r="2" ht="15" customHeight="1" spans="1:6">
      <c r="A2" s="99">
        <v>1</v>
      </c>
      <c r="B2" s="100">
        <v>0</v>
      </c>
      <c r="C2" s="99">
        <v>1</v>
      </c>
      <c r="D2" s="101"/>
      <c r="E2" s="101"/>
      <c r="F2" s="41" t="s">
        <v>337</v>
      </c>
    </row>
    <row r="3" ht="32.25" customHeight="1" spans="1:6">
      <c r="A3" s="102" t="str">
        <f>"2025"&amp;"年部门政府性基金预算支出预算表"</f>
        <v>2025年部门政府性基金预算支出预算表</v>
      </c>
      <c r="B3" s="103" t="s">
        <v>338</v>
      </c>
      <c r="C3" s="104"/>
      <c r="D3" s="105"/>
      <c r="E3" s="105"/>
      <c r="F3" s="105"/>
    </row>
    <row r="4" ht="18.75" customHeight="1" spans="1:6">
      <c r="A4" s="8" t="str">
        <f>"单位名称："&amp;"凤庆县妇女联合会"</f>
        <v>单位名称：凤庆县妇女联合会</v>
      </c>
      <c r="B4" s="8" t="s">
        <v>339</v>
      </c>
      <c r="C4" s="99"/>
      <c r="D4" s="101"/>
      <c r="E4" s="101"/>
      <c r="F4" s="41" t="s">
        <v>1</v>
      </c>
    </row>
    <row r="5" ht="18.75" customHeight="1" spans="1:6">
      <c r="A5" s="106" t="s">
        <v>177</v>
      </c>
      <c r="B5" s="107" t="s">
        <v>74</v>
      </c>
      <c r="C5" s="108" t="s">
        <v>75</v>
      </c>
      <c r="D5" s="14" t="s">
        <v>340</v>
      </c>
      <c r="E5" s="14"/>
      <c r="F5" s="15"/>
    </row>
    <row r="6" ht="18.75" customHeight="1" spans="1:6">
      <c r="A6" s="109"/>
      <c r="B6" s="110"/>
      <c r="C6" s="96"/>
      <c r="D6" s="95" t="s">
        <v>56</v>
      </c>
      <c r="E6" s="95" t="s">
        <v>76</v>
      </c>
      <c r="F6" s="95" t="s">
        <v>77</v>
      </c>
    </row>
    <row r="7" ht="18.75" customHeight="1" spans="1:6">
      <c r="A7" s="109">
        <v>1</v>
      </c>
      <c r="B7" s="111" t="s">
        <v>158</v>
      </c>
      <c r="C7" s="96">
        <v>3</v>
      </c>
      <c r="D7" s="95">
        <v>4</v>
      </c>
      <c r="E7" s="95">
        <v>5</v>
      </c>
      <c r="F7" s="95">
        <v>6</v>
      </c>
    </row>
    <row r="8" ht="18.75" customHeight="1" spans="1:6">
      <c r="A8" s="112"/>
      <c r="B8" s="83"/>
      <c r="C8" s="83"/>
      <c r="D8" s="24"/>
      <c r="E8" s="24"/>
      <c r="F8" s="24"/>
    </row>
    <row r="9" ht="18.75" customHeight="1" spans="1:6">
      <c r="A9" s="112"/>
      <c r="B9" s="83"/>
      <c r="C9" s="83"/>
      <c r="D9" s="24"/>
      <c r="E9" s="24"/>
      <c r="F9" s="24"/>
    </row>
    <row r="10" ht="18.75" customHeight="1" spans="1:6">
      <c r="A10" s="113" t="s">
        <v>115</v>
      </c>
      <c r="B10" s="114" t="s">
        <v>115</v>
      </c>
      <c r="C10" s="115" t="s">
        <v>115</v>
      </c>
      <c r="D10" s="24"/>
      <c r="E10" s="24"/>
      <c r="F10" s="24"/>
    </row>
    <row r="11" customHeight="1" spans="1:1">
      <c r="A11" s="39" t="s">
        <v>341</v>
      </c>
    </row>
  </sheetData>
  <mergeCells count="7">
    <mergeCell ref="A3:F3"/>
    <mergeCell ref="A4:C4"/>
    <mergeCell ref="D5:F5"/>
    <mergeCell ref="A10:C10"/>
    <mergeCell ref="A5:A6"/>
    <mergeCell ref="B5:B6"/>
    <mergeCell ref="C5:C6"/>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2"/>
  <sheetViews>
    <sheetView showZeros="0" workbookViewId="0">
      <pane ySplit="1" topLeftCell="A2" activePane="bottomLeft" state="frozen"/>
      <selection/>
      <selection pane="bottomLeft" activeCell="A12" sqref="A12"/>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customHeight="1" spans="1:17">
      <c r="A1" s="1"/>
      <c r="B1" s="1"/>
      <c r="C1" s="1"/>
      <c r="D1" s="1"/>
      <c r="E1" s="1"/>
      <c r="F1" s="1"/>
      <c r="G1" s="1"/>
      <c r="H1" s="1"/>
      <c r="I1" s="1"/>
      <c r="J1" s="1"/>
      <c r="K1" s="1"/>
      <c r="L1" s="1"/>
      <c r="M1" s="1"/>
      <c r="N1" s="1"/>
      <c r="O1" s="1"/>
      <c r="P1" s="1"/>
      <c r="Q1" s="1"/>
    </row>
    <row r="2" ht="15" customHeight="1" spans="1:17">
      <c r="A2" s="31"/>
      <c r="B2" s="31"/>
      <c r="C2" s="31"/>
      <c r="D2" s="31"/>
      <c r="E2" s="31"/>
      <c r="F2" s="31"/>
      <c r="G2" s="31"/>
      <c r="H2" s="31"/>
      <c r="I2" s="31"/>
      <c r="J2" s="31"/>
      <c r="O2" s="40"/>
      <c r="P2" s="40"/>
      <c r="Q2" s="41" t="s">
        <v>342</v>
      </c>
    </row>
    <row r="3" ht="35.25" customHeight="1" spans="1:17">
      <c r="A3" s="59" t="str">
        <f>"2025"&amp;"年部门政府采购预算表"</f>
        <v>2025年部门政府采购预算表</v>
      </c>
      <c r="B3" s="7"/>
      <c r="C3" s="7"/>
      <c r="D3" s="7"/>
      <c r="E3" s="7"/>
      <c r="F3" s="7"/>
      <c r="G3" s="7"/>
      <c r="H3" s="7"/>
      <c r="I3" s="7"/>
      <c r="J3" s="7"/>
      <c r="K3" s="53"/>
      <c r="L3" s="7"/>
      <c r="M3" s="7"/>
      <c r="N3" s="7"/>
      <c r="O3" s="53"/>
      <c r="P3" s="53"/>
      <c r="Q3" s="7"/>
    </row>
    <row r="4" ht="18.75" customHeight="1" spans="1:17">
      <c r="A4" s="43" t="str">
        <f>"单位名称："&amp;"凤庆县妇女联合会"</f>
        <v>单位名称：凤庆县妇女联合会</v>
      </c>
      <c r="B4" s="94"/>
      <c r="C4" s="94"/>
      <c r="D4" s="94"/>
      <c r="E4" s="94"/>
      <c r="F4" s="94"/>
      <c r="G4" s="94"/>
      <c r="H4" s="94"/>
      <c r="I4" s="94"/>
      <c r="J4" s="94"/>
      <c r="O4" s="64"/>
      <c r="P4" s="64"/>
      <c r="Q4" s="41" t="s">
        <v>164</v>
      </c>
    </row>
    <row r="5" ht="18.75" customHeight="1" spans="1:17">
      <c r="A5" s="12" t="s">
        <v>343</v>
      </c>
      <c r="B5" s="73" t="s">
        <v>344</v>
      </c>
      <c r="C5" s="73" t="s">
        <v>345</v>
      </c>
      <c r="D5" s="73" t="s">
        <v>346</v>
      </c>
      <c r="E5" s="73" t="s">
        <v>347</v>
      </c>
      <c r="F5" s="73" t="s">
        <v>348</v>
      </c>
      <c r="G5" s="46" t="s">
        <v>184</v>
      </c>
      <c r="H5" s="46"/>
      <c r="I5" s="46"/>
      <c r="J5" s="46"/>
      <c r="K5" s="75"/>
      <c r="L5" s="46"/>
      <c r="M5" s="46"/>
      <c r="N5" s="46"/>
      <c r="O5" s="65"/>
      <c r="P5" s="75"/>
      <c r="Q5" s="47"/>
    </row>
    <row r="6" ht="18.75" customHeight="1" spans="1:17">
      <c r="A6" s="17"/>
      <c r="B6" s="76"/>
      <c r="C6" s="76"/>
      <c r="D6" s="76"/>
      <c r="E6" s="76"/>
      <c r="F6" s="76"/>
      <c r="G6" s="76" t="s">
        <v>56</v>
      </c>
      <c r="H6" s="76" t="s">
        <v>59</v>
      </c>
      <c r="I6" s="76" t="s">
        <v>349</v>
      </c>
      <c r="J6" s="76" t="s">
        <v>350</v>
      </c>
      <c r="K6" s="77" t="s">
        <v>351</v>
      </c>
      <c r="L6" s="90" t="s">
        <v>79</v>
      </c>
      <c r="M6" s="90"/>
      <c r="N6" s="90"/>
      <c r="O6" s="91"/>
      <c r="P6" s="92"/>
      <c r="Q6" s="78"/>
    </row>
    <row r="7" ht="30" customHeight="1" spans="1:17">
      <c r="A7" s="19"/>
      <c r="B7" s="78"/>
      <c r="C7" s="78"/>
      <c r="D7" s="78"/>
      <c r="E7" s="78"/>
      <c r="F7" s="78"/>
      <c r="G7" s="78"/>
      <c r="H7" s="78" t="s">
        <v>58</v>
      </c>
      <c r="I7" s="78"/>
      <c r="J7" s="78"/>
      <c r="K7" s="79"/>
      <c r="L7" s="78" t="s">
        <v>58</v>
      </c>
      <c r="M7" s="78" t="s">
        <v>65</v>
      </c>
      <c r="N7" s="78" t="s">
        <v>192</v>
      </c>
      <c r="O7" s="93" t="s">
        <v>67</v>
      </c>
      <c r="P7" s="79" t="s">
        <v>68</v>
      </c>
      <c r="Q7" s="78" t="s">
        <v>69</v>
      </c>
    </row>
    <row r="8" ht="18.75" customHeight="1" spans="1:17">
      <c r="A8" s="34">
        <v>1</v>
      </c>
      <c r="B8" s="95">
        <v>2</v>
      </c>
      <c r="C8" s="95">
        <v>3</v>
      </c>
      <c r="D8" s="95">
        <v>4</v>
      </c>
      <c r="E8" s="95">
        <v>5</v>
      </c>
      <c r="F8" s="95">
        <v>6</v>
      </c>
      <c r="G8" s="96">
        <v>7</v>
      </c>
      <c r="H8" s="96">
        <v>8</v>
      </c>
      <c r="I8" s="96">
        <v>9</v>
      </c>
      <c r="J8" s="96">
        <v>10</v>
      </c>
      <c r="K8" s="96">
        <v>11</v>
      </c>
      <c r="L8" s="96">
        <v>12</v>
      </c>
      <c r="M8" s="96">
        <v>13</v>
      </c>
      <c r="N8" s="96">
        <v>14</v>
      </c>
      <c r="O8" s="96">
        <v>15</v>
      </c>
      <c r="P8" s="96">
        <v>16</v>
      </c>
      <c r="Q8" s="96">
        <v>17</v>
      </c>
    </row>
    <row r="9" ht="18.75" customHeight="1" spans="1:17">
      <c r="A9" s="81"/>
      <c r="B9" s="82"/>
      <c r="C9" s="82"/>
      <c r="D9" s="82"/>
      <c r="E9" s="97"/>
      <c r="F9" s="24"/>
      <c r="G9" s="24"/>
      <c r="H9" s="24"/>
      <c r="I9" s="24"/>
      <c r="J9" s="24"/>
      <c r="K9" s="24"/>
      <c r="L9" s="24"/>
      <c r="M9" s="24"/>
      <c r="N9" s="24"/>
      <c r="O9" s="24"/>
      <c r="P9" s="24"/>
      <c r="Q9" s="24"/>
    </row>
    <row r="10" ht="18.75" customHeight="1" spans="1:17">
      <c r="A10" s="81"/>
      <c r="B10" s="82"/>
      <c r="C10" s="82"/>
      <c r="D10" s="82"/>
      <c r="E10" s="98"/>
      <c r="F10" s="24"/>
      <c r="G10" s="24"/>
      <c r="H10" s="24"/>
      <c r="I10" s="24"/>
      <c r="J10" s="24"/>
      <c r="K10" s="24"/>
      <c r="L10" s="24"/>
      <c r="M10" s="24"/>
      <c r="N10" s="24"/>
      <c r="O10" s="24"/>
      <c r="P10" s="24"/>
      <c r="Q10" s="24"/>
    </row>
    <row r="11" ht="18.75" customHeight="1" spans="1:17">
      <c r="A11" s="84" t="s">
        <v>115</v>
      </c>
      <c r="B11" s="85"/>
      <c r="C11" s="85"/>
      <c r="D11" s="85"/>
      <c r="E11" s="97"/>
      <c r="F11" s="24"/>
      <c r="G11" s="24"/>
      <c r="H11" s="24"/>
      <c r="I11" s="24"/>
      <c r="J11" s="24"/>
      <c r="K11" s="24"/>
      <c r="L11" s="24"/>
      <c r="M11" s="24"/>
      <c r="N11" s="24"/>
      <c r="O11" s="24"/>
      <c r="P11" s="24"/>
      <c r="Q11" s="24"/>
    </row>
    <row r="12" customHeight="1" spans="1:1">
      <c r="A12" s="39" t="s">
        <v>341</v>
      </c>
    </row>
  </sheetData>
  <mergeCells count="16">
    <mergeCell ref="A3:Q3"/>
    <mergeCell ref="A4:F4"/>
    <mergeCell ref="G5:Q5"/>
    <mergeCell ref="L6:Q6"/>
    <mergeCell ref="A11:E11"/>
    <mergeCell ref="A5:A7"/>
    <mergeCell ref="B5:B7"/>
    <mergeCell ref="C5:C7"/>
    <mergeCell ref="D5:D7"/>
    <mergeCell ref="E5:E7"/>
    <mergeCell ref="F5:F7"/>
    <mergeCell ref="G6:G7"/>
    <mergeCell ref="H6:H7"/>
    <mergeCell ref="I6:I7"/>
    <mergeCell ref="J6:J7"/>
    <mergeCell ref="K6:K7"/>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2"/>
  <sheetViews>
    <sheetView showZeros="0" workbookViewId="0">
      <pane ySplit="1" topLeftCell="A2" activePane="bottomLeft" state="frozen"/>
      <selection/>
      <selection pane="bottomLeft" activeCell="A12" sqref="A12"/>
    </sheetView>
  </sheetViews>
  <sheetFormatPr defaultColWidth="9.14285714285714" defaultRowHeight="14.25" customHeight="1"/>
  <cols>
    <col min="1" max="1" width="31.4190476190476" customWidth="1"/>
    <col min="2" max="3" width="21.847619047619" customWidth="1"/>
    <col min="4" max="14" width="19" customWidth="1"/>
  </cols>
  <sheetData>
    <row r="1" customHeight="1" spans="1:14">
      <c r="A1" s="1"/>
      <c r="B1" s="1"/>
      <c r="C1" s="1"/>
      <c r="D1" s="1"/>
      <c r="E1" s="1"/>
      <c r="F1" s="1"/>
      <c r="G1" s="1"/>
      <c r="H1" s="1"/>
      <c r="I1" s="1"/>
      <c r="J1" s="1"/>
      <c r="K1" s="1"/>
      <c r="L1" s="1"/>
      <c r="M1" s="1"/>
      <c r="N1" s="1"/>
    </row>
    <row r="2" ht="15" customHeight="1" spans="1:14">
      <c r="A2" s="63"/>
      <c r="B2" s="63"/>
      <c r="C2" s="68"/>
      <c r="D2" s="63"/>
      <c r="E2" s="63"/>
      <c r="F2" s="63"/>
      <c r="G2" s="63"/>
      <c r="H2" s="69"/>
      <c r="I2" s="63"/>
      <c r="J2" s="63"/>
      <c r="K2" s="63"/>
      <c r="L2" s="40"/>
      <c r="M2" s="87"/>
      <c r="N2" s="88" t="s">
        <v>352</v>
      </c>
    </row>
    <row r="3" ht="34.5" customHeight="1" spans="1:14">
      <c r="A3" s="42" t="str">
        <f>"2025"&amp;"年部门政府购买服务预算表"</f>
        <v>2025年部门政府购买服务预算表</v>
      </c>
      <c r="B3" s="70"/>
      <c r="C3" s="53"/>
      <c r="D3" s="70"/>
      <c r="E3" s="70"/>
      <c r="F3" s="70"/>
      <c r="G3" s="70"/>
      <c r="H3" s="71"/>
      <c r="I3" s="70"/>
      <c r="J3" s="70"/>
      <c r="K3" s="70"/>
      <c r="L3" s="53"/>
      <c r="M3" s="71"/>
      <c r="N3" s="70"/>
    </row>
    <row r="4" ht="18.75" customHeight="1" spans="1:14">
      <c r="A4" s="60" t="str">
        <f>"单位名称："&amp;"凤庆县妇女联合会"</f>
        <v>单位名称：凤庆县妇女联合会</v>
      </c>
      <c r="B4" s="61"/>
      <c r="C4" s="72"/>
      <c r="D4" s="61"/>
      <c r="E4" s="61"/>
      <c r="F4" s="61"/>
      <c r="G4" s="61"/>
      <c r="H4" s="69"/>
      <c r="I4" s="63"/>
      <c r="J4" s="63"/>
      <c r="K4" s="63"/>
      <c r="L4" s="64"/>
      <c r="M4" s="89"/>
      <c r="N4" s="88" t="s">
        <v>164</v>
      </c>
    </row>
    <row r="5" ht="18.75" customHeight="1" spans="1:14">
      <c r="A5" s="12" t="s">
        <v>343</v>
      </c>
      <c r="B5" s="73" t="s">
        <v>353</v>
      </c>
      <c r="C5" s="74" t="s">
        <v>354</v>
      </c>
      <c r="D5" s="46" t="s">
        <v>184</v>
      </c>
      <c r="E5" s="46"/>
      <c r="F5" s="46"/>
      <c r="G5" s="46"/>
      <c r="H5" s="75"/>
      <c r="I5" s="46"/>
      <c r="J5" s="46"/>
      <c r="K5" s="46"/>
      <c r="L5" s="65"/>
      <c r="M5" s="75"/>
      <c r="N5" s="47"/>
    </row>
    <row r="6" ht="18.75" customHeight="1" spans="1:14">
      <c r="A6" s="17"/>
      <c r="B6" s="76"/>
      <c r="C6" s="77"/>
      <c r="D6" s="76" t="s">
        <v>56</v>
      </c>
      <c r="E6" s="76" t="s">
        <v>59</v>
      </c>
      <c r="F6" s="76" t="s">
        <v>349</v>
      </c>
      <c r="G6" s="76" t="s">
        <v>350</v>
      </c>
      <c r="H6" s="77" t="s">
        <v>351</v>
      </c>
      <c r="I6" s="90" t="s">
        <v>79</v>
      </c>
      <c r="J6" s="90"/>
      <c r="K6" s="90"/>
      <c r="L6" s="91"/>
      <c r="M6" s="92"/>
      <c r="N6" s="78"/>
    </row>
    <row r="7" ht="26.25" customHeight="1" spans="1:14">
      <c r="A7" s="19"/>
      <c r="B7" s="78"/>
      <c r="C7" s="79"/>
      <c r="D7" s="78"/>
      <c r="E7" s="78"/>
      <c r="F7" s="78"/>
      <c r="G7" s="78"/>
      <c r="H7" s="79"/>
      <c r="I7" s="78" t="s">
        <v>58</v>
      </c>
      <c r="J7" s="78" t="s">
        <v>65</v>
      </c>
      <c r="K7" s="78" t="s">
        <v>192</v>
      </c>
      <c r="L7" s="93" t="s">
        <v>67</v>
      </c>
      <c r="M7" s="79" t="s">
        <v>68</v>
      </c>
      <c r="N7" s="78" t="s">
        <v>69</v>
      </c>
    </row>
    <row r="8" ht="18.75" customHeight="1" spans="1:14">
      <c r="A8" s="80">
        <v>1</v>
      </c>
      <c r="B8" s="80">
        <v>2</v>
      </c>
      <c r="C8" s="80">
        <v>3</v>
      </c>
      <c r="D8" s="80">
        <v>4</v>
      </c>
      <c r="E8" s="80">
        <v>5</v>
      </c>
      <c r="F8" s="80">
        <v>6</v>
      </c>
      <c r="G8" s="80">
        <v>7</v>
      </c>
      <c r="H8" s="80">
        <v>8</v>
      </c>
      <c r="I8" s="80">
        <v>9</v>
      </c>
      <c r="J8" s="80">
        <v>10</v>
      </c>
      <c r="K8" s="80">
        <v>11</v>
      </c>
      <c r="L8" s="80">
        <v>12</v>
      </c>
      <c r="M8" s="80">
        <v>13</v>
      </c>
      <c r="N8" s="80">
        <v>14</v>
      </c>
    </row>
    <row r="9" ht="18.75" customHeight="1" spans="1:14">
      <c r="A9" s="81"/>
      <c r="B9" s="82"/>
      <c r="C9" s="83"/>
      <c r="D9" s="24"/>
      <c r="E9" s="24"/>
      <c r="F9" s="24"/>
      <c r="G9" s="24"/>
      <c r="H9" s="24"/>
      <c r="I9" s="24"/>
      <c r="J9" s="24"/>
      <c r="K9" s="24"/>
      <c r="L9" s="24"/>
      <c r="M9" s="24"/>
      <c r="N9" s="24"/>
    </row>
    <row r="10" ht="18.75" customHeight="1" spans="1:14">
      <c r="A10" s="81"/>
      <c r="B10" s="82"/>
      <c r="C10" s="83"/>
      <c r="D10" s="24"/>
      <c r="E10" s="24"/>
      <c r="F10" s="24"/>
      <c r="G10" s="24"/>
      <c r="H10" s="24"/>
      <c r="I10" s="24"/>
      <c r="J10" s="24"/>
      <c r="K10" s="24"/>
      <c r="L10" s="24"/>
      <c r="M10" s="24"/>
      <c r="N10" s="24"/>
    </row>
    <row r="11" ht="18.75" customHeight="1" spans="1:14">
      <c r="A11" s="84" t="s">
        <v>115</v>
      </c>
      <c r="B11" s="85"/>
      <c r="C11" s="86"/>
      <c r="D11" s="24"/>
      <c r="E11" s="24"/>
      <c r="F11" s="24"/>
      <c r="G11" s="24"/>
      <c r="H11" s="24"/>
      <c r="I11" s="24"/>
      <c r="J11" s="24"/>
      <c r="K11" s="24"/>
      <c r="L11" s="24"/>
      <c r="M11" s="24"/>
      <c r="N11" s="24"/>
    </row>
    <row r="12" customHeight="1" spans="1:1">
      <c r="A12" t="s">
        <v>341</v>
      </c>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10"/>
  <sheetViews>
    <sheetView showZeros="0" workbookViewId="0">
      <pane ySplit="1" topLeftCell="A2" activePane="bottomLeft" state="frozen"/>
      <selection/>
      <selection pane="bottomLeft" activeCell="A10" sqref="A10"/>
    </sheetView>
  </sheetViews>
  <sheetFormatPr defaultColWidth="9.14285714285714" defaultRowHeight="14.25" customHeight="1"/>
  <cols>
    <col min="1" max="1" width="37.7142857142857" customWidth="1"/>
    <col min="2" max="4" width="17.5714285714286" customWidth="1"/>
    <col min="5" max="9" width="15.7142857142857" customWidth="1"/>
  </cols>
  <sheetData>
    <row r="1" customHeight="1" spans="1:9">
      <c r="A1" s="1"/>
      <c r="B1" s="1"/>
      <c r="C1" s="1"/>
      <c r="D1" s="1"/>
      <c r="E1" s="1"/>
      <c r="F1" s="1"/>
      <c r="G1" s="1"/>
      <c r="H1" s="1"/>
      <c r="I1" s="1"/>
    </row>
    <row r="2" ht="15" customHeight="1" spans="1:9">
      <c r="A2" s="31"/>
      <c r="B2" s="31"/>
      <c r="C2" s="31"/>
      <c r="D2" s="58"/>
      <c r="G2" s="40"/>
      <c r="H2" s="40"/>
      <c r="I2" s="40" t="s">
        <v>355</v>
      </c>
    </row>
    <row r="3" ht="27.75" customHeight="1" spans="1:9">
      <c r="A3" s="59" t="str">
        <f>"2025"&amp;"年县对下转移支付预算表"</f>
        <v>2025年县对下转移支付预算表</v>
      </c>
      <c r="B3" s="7"/>
      <c r="C3" s="7"/>
      <c r="D3" s="7"/>
      <c r="E3" s="7"/>
      <c r="F3" s="7"/>
      <c r="G3" s="53"/>
      <c r="H3" s="53"/>
      <c r="I3" s="7"/>
    </row>
    <row r="4" ht="18.75" customHeight="1" spans="1:9">
      <c r="A4" s="60" t="str">
        <f>"单位名称："&amp;"凤庆县妇女联合会"</f>
        <v>单位名称：凤庆县妇女联合会</v>
      </c>
      <c r="B4" s="61"/>
      <c r="C4" s="61"/>
      <c r="D4" s="62"/>
      <c r="E4" s="63"/>
      <c r="G4" s="64"/>
      <c r="H4" s="64"/>
      <c r="I4" s="40" t="s">
        <v>164</v>
      </c>
    </row>
    <row r="5" ht="18.75" customHeight="1" spans="1:9">
      <c r="A5" s="32" t="s">
        <v>356</v>
      </c>
      <c r="B5" s="13" t="s">
        <v>184</v>
      </c>
      <c r="C5" s="14"/>
      <c r="D5" s="14"/>
      <c r="E5" s="13" t="s">
        <v>357</v>
      </c>
      <c r="F5" s="14"/>
      <c r="G5" s="65"/>
      <c r="H5" s="65"/>
      <c r="I5" s="15"/>
    </row>
    <row r="6" ht="18.75" customHeight="1" spans="1:9">
      <c r="A6" s="34"/>
      <c r="B6" s="33" t="s">
        <v>56</v>
      </c>
      <c r="C6" s="12" t="s">
        <v>59</v>
      </c>
      <c r="D6" s="66" t="s">
        <v>358</v>
      </c>
      <c r="E6" s="67" t="s">
        <v>359</v>
      </c>
      <c r="F6" s="67" t="s">
        <v>359</v>
      </c>
      <c r="G6" s="67" t="s">
        <v>359</v>
      </c>
      <c r="H6" s="67" t="s">
        <v>359</v>
      </c>
      <c r="I6" s="67" t="s">
        <v>359</v>
      </c>
    </row>
    <row r="7" ht="18.75" customHeight="1" spans="1:9">
      <c r="A7" s="67">
        <v>1</v>
      </c>
      <c r="B7" s="67">
        <v>2</v>
      </c>
      <c r="C7" s="67">
        <v>3</v>
      </c>
      <c r="D7" s="67">
        <v>4</v>
      </c>
      <c r="E7" s="67">
        <v>5</v>
      </c>
      <c r="F7" s="67">
        <v>6</v>
      </c>
      <c r="G7" s="67">
        <v>7</v>
      </c>
      <c r="H7" s="67">
        <v>8</v>
      </c>
      <c r="I7" s="67">
        <v>9</v>
      </c>
    </row>
    <row r="8" ht="18.75" customHeight="1" spans="1:9">
      <c r="A8" s="35"/>
      <c r="B8" s="24"/>
      <c r="C8" s="24"/>
      <c r="D8" s="24"/>
      <c r="E8" s="24"/>
      <c r="F8" s="24"/>
      <c r="G8" s="24"/>
      <c r="H8" s="24"/>
      <c r="I8" s="24"/>
    </row>
    <row r="9" ht="18.75" customHeight="1" spans="1:9">
      <c r="A9" s="35"/>
      <c r="B9" s="24"/>
      <c r="C9" s="24"/>
      <c r="D9" s="24"/>
      <c r="E9" s="24"/>
      <c r="F9" s="24"/>
      <c r="G9" s="24"/>
      <c r="H9" s="24"/>
      <c r="I9" s="24"/>
    </row>
    <row r="10" customHeight="1" spans="1:1">
      <c r="A10" t="s">
        <v>341</v>
      </c>
    </row>
  </sheetData>
  <mergeCells count="5">
    <mergeCell ref="A3:I3"/>
    <mergeCell ref="A4:E4"/>
    <mergeCell ref="B5:D5"/>
    <mergeCell ref="E5:I5"/>
    <mergeCell ref="A5:A6"/>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showZeros="0" workbookViewId="0">
      <pane ySplit="1" topLeftCell="A2" activePane="bottomLeft" state="frozen"/>
      <selection/>
      <selection pane="bottomLeft" activeCell="A9" sqref="A9"/>
    </sheetView>
  </sheetViews>
  <sheetFormatPr defaultColWidth="9.14285714285714" defaultRowHeight="12" customHeight="1"/>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customHeight="1" spans="1:10">
      <c r="A1" s="1"/>
      <c r="B1" s="1"/>
      <c r="C1" s="1"/>
      <c r="D1" s="1"/>
      <c r="E1" s="1"/>
      <c r="F1" s="1"/>
      <c r="G1" s="1"/>
      <c r="H1" s="1"/>
      <c r="I1" s="1"/>
      <c r="J1" s="1"/>
    </row>
    <row r="2" ht="15" customHeight="1" spans="10:10">
      <c r="J2" s="40" t="s">
        <v>360</v>
      </c>
    </row>
    <row r="3" ht="36" customHeight="1" spans="1:10">
      <c r="A3" s="6" t="str">
        <f>"2025"&amp;"年县对下转移支付绩效目标表"</f>
        <v>2025年县对下转移支付绩效目标表</v>
      </c>
      <c r="B3" s="7"/>
      <c r="C3" s="7"/>
      <c r="D3" s="7"/>
      <c r="E3" s="7"/>
      <c r="F3" s="53"/>
      <c r="G3" s="7"/>
      <c r="H3" s="53"/>
      <c r="I3" s="53"/>
      <c r="J3" s="7"/>
    </row>
    <row r="4" ht="18.75" customHeight="1" spans="1:8">
      <c r="A4" s="8" t="str">
        <f>"单位名称："&amp;"凤庆县妇女联合会"</f>
        <v>单位名称：凤庆县妇女联合会</v>
      </c>
      <c r="B4" s="4"/>
      <c r="C4" s="4"/>
      <c r="D4" s="4"/>
      <c r="E4" s="4"/>
      <c r="F4" s="39"/>
      <c r="G4" s="4"/>
      <c r="H4" s="39"/>
    </row>
    <row r="5" ht="18.75" customHeight="1" spans="1:10">
      <c r="A5" s="48" t="s">
        <v>268</v>
      </c>
      <c r="B5" s="48" t="s">
        <v>269</v>
      </c>
      <c r="C5" s="48" t="s">
        <v>270</v>
      </c>
      <c r="D5" s="48" t="s">
        <v>271</v>
      </c>
      <c r="E5" s="48" t="s">
        <v>272</v>
      </c>
      <c r="F5" s="54" t="s">
        <v>273</v>
      </c>
      <c r="G5" s="48" t="s">
        <v>274</v>
      </c>
      <c r="H5" s="54" t="s">
        <v>275</v>
      </c>
      <c r="I5" s="54" t="s">
        <v>276</v>
      </c>
      <c r="J5" s="48" t="s">
        <v>277</v>
      </c>
    </row>
    <row r="6" ht="18.75" customHeight="1" spans="1:10">
      <c r="A6" s="48">
        <v>1</v>
      </c>
      <c r="B6" s="48">
        <v>2</v>
      </c>
      <c r="C6" s="48">
        <v>3</v>
      </c>
      <c r="D6" s="48">
        <v>4</v>
      </c>
      <c r="E6" s="48">
        <v>5</v>
      </c>
      <c r="F6" s="54">
        <v>6</v>
      </c>
      <c r="G6" s="48">
        <v>7</v>
      </c>
      <c r="H6" s="54">
        <v>8</v>
      </c>
      <c r="I6" s="54">
        <v>9</v>
      </c>
      <c r="J6" s="48">
        <v>10</v>
      </c>
    </row>
    <row r="7" ht="18.75" customHeight="1" spans="1:10">
      <c r="A7" s="22"/>
      <c r="B7" s="49"/>
      <c r="C7" s="49"/>
      <c r="D7" s="49"/>
      <c r="E7" s="55"/>
      <c r="F7" s="56"/>
      <c r="G7" s="55"/>
      <c r="H7" s="56"/>
      <c r="I7" s="56"/>
      <c r="J7" s="55"/>
    </row>
    <row r="8" ht="18.75" customHeight="1" spans="1:10">
      <c r="A8" s="22"/>
      <c r="B8" s="22"/>
      <c r="C8" s="22"/>
      <c r="D8" s="22"/>
      <c r="E8" s="22"/>
      <c r="F8" s="57"/>
      <c r="G8" s="22"/>
      <c r="H8" s="22"/>
      <c r="I8" s="22"/>
      <c r="J8" s="22"/>
    </row>
    <row r="9" customHeight="1" spans="1:1">
      <c r="A9" t="s">
        <v>341</v>
      </c>
    </row>
  </sheetData>
  <mergeCells count="2">
    <mergeCell ref="A3:J3"/>
    <mergeCell ref="A4:H4"/>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showZeros="0" workbookViewId="0">
      <pane ySplit="1" topLeftCell="A2" activePane="bottomLeft" state="frozen"/>
      <selection/>
      <selection pane="bottomLeft" activeCell="A10" sqref="A10"/>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customHeight="1" spans="1:8">
      <c r="A1" s="1"/>
      <c r="B1" s="1"/>
      <c r="C1" s="1"/>
      <c r="D1" s="1"/>
      <c r="E1" s="1"/>
      <c r="F1" s="1"/>
      <c r="G1" s="1"/>
      <c r="H1" s="1"/>
    </row>
    <row r="2" ht="15" customHeight="1" spans="1:8">
      <c r="A2" s="2"/>
      <c r="B2" s="2"/>
      <c r="C2" s="2"/>
      <c r="D2" s="2"/>
      <c r="E2" s="2"/>
      <c r="F2" s="2"/>
      <c r="G2" s="2"/>
      <c r="H2" s="41" t="s">
        <v>361</v>
      </c>
    </row>
    <row r="3" ht="34.5" customHeight="1" spans="1:8">
      <c r="A3" s="42" t="str">
        <f>"2025"&amp;"年新增资产配置表"</f>
        <v>2025年新增资产配置表</v>
      </c>
      <c r="B3" s="7"/>
      <c r="C3" s="7"/>
      <c r="D3" s="7"/>
      <c r="E3" s="7"/>
      <c r="F3" s="7"/>
      <c r="G3" s="7"/>
      <c r="H3" s="7"/>
    </row>
    <row r="4" ht="18.75" customHeight="1" spans="1:8">
      <c r="A4" s="43" t="str">
        <f>"单位名称："&amp;"凤庆县妇女联合会"</f>
        <v>单位名称：凤庆县妇女联合会</v>
      </c>
      <c r="B4" s="9"/>
      <c r="C4" s="4"/>
      <c r="H4" s="44" t="s">
        <v>164</v>
      </c>
    </row>
    <row r="5" ht="18.75" customHeight="1" spans="1:8">
      <c r="A5" s="12" t="s">
        <v>177</v>
      </c>
      <c r="B5" s="12" t="s">
        <v>362</v>
      </c>
      <c r="C5" s="12" t="s">
        <v>363</v>
      </c>
      <c r="D5" s="12" t="s">
        <v>364</v>
      </c>
      <c r="E5" s="12" t="s">
        <v>365</v>
      </c>
      <c r="F5" s="45" t="s">
        <v>366</v>
      </c>
      <c r="G5" s="46"/>
      <c r="H5" s="47"/>
    </row>
    <row r="6" ht="18.75" customHeight="1" spans="1:8">
      <c r="A6" s="19"/>
      <c r="B6" s="19"/>
      <c r="C6" s="19"/>
      <c r="D6" s="19"/>
      <c r="E6" s="19"/>
      <c r="F6" s="48" t="s">
        <v>347</v>
      </c>
      <c r="G6" s="48" t="s">
        <v>367</v>
      </c>
      <c r="H6" s="48" t="s">
        <v>368</v>
      </c>
    </row>
    <row r="7" ht="18.75" customHeight="1" spans="1:8">
      <c r="A7" s="48">
        <v>1</v>
      </c>
      <c r="B7" s="48">
        <v>2</v>
      </c>
      <c r="C7" s="48">
        <v>3</v>
      </c>
      <c r="D7" s="48">
        <v>4</v>
      </c>
      <c r="E7" s="48">
        <v>5</v>
      </c>
      <c r="F7" s="48">
        <v>6</v>
      </c>
      <c r="G7" s="48">
        <v>7</v>
      </c>
      <c r="H7" s="48">
        <v>8</v>
      </c>
    </row>
    <row r="8" ht="18.75" customHeight="1" spans="1:8">
      <c r="A8" s="49"/>
      <c r="B8" s="49"/>
      <c r="C8" s="35"/>
      <c r="D8" s="35"/>
      <c r="E8" s="35"/>
      <c r="F8" s="50"/>
      <c r="G8" s="24"/>
      <c r="H8" s="24"/>
    </row>
    <row r="9" ht="18.75" customHeight="1" spans="1:8">
      <c r="A9" s="27" t="s">
        <v>56</v>
      </c>
      <c r="B9" s="51"/>
      <c r="C9" s="51"/>
      <c r="D9" s="51"/>
      <c r="E9" s="52"/>
      <c r="F9" s="50"/>
      <c r="G9" s="24"/>
      <c r="H9" s="24"/>
    </row>
    <row r="10" customHeight="1" spans="1:1">
      <c r="A10" s="39" t="s">
        <v>341</v>
      </c>
    </row>
  </sheetData>
  <mergeCells count="9">
    <mergeCell ref="A3:H3"/>
    <mergeCell ref="A4:C4"/>
    <mergeCell ref="F5:H5"/>
    <mergeCell ref="A9:E9"/>
    <mergeCell ref="A5:A6"/>
    <mergeCell ref="B5:B6"/>
    <mergeCell ref="C5:C6"/>
    <mergeCell ref="D5:D6"/>
    <mergeCell ref="E5:E6"/>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2"/>
  <sheetViews>
    <sheetView showZeros="0" workbookViewId="0">
      <pane ySplit="1" topLeftCell="A2" activePane="bottomLeft" state="frozen"/>
      <selection/>
      <selection pane="bottomLeft" activeCell="D31" sqref="D31"/>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customHeight="1" spans="1:11">
      <c r="A1" s="1"/>
      <c r="B1" s="1"/>
      <c r="C1" s="1"/>
      <c r="D1" s="1"/>
      <c r="E1" s="1"/>
      <c r="F1" s="1"/>
      <c r="G1" s="1"/>
      <c r="H1" s="1"/>
      <c r="I1" s="1"/>
      <c r="J1" s="1"/>
      <c r="K1" s="1"/>
    </row>
    <row r="2" ht="15" customHeight="1" spans="4:11">
      <c r="D2" s="30"/>
      <c r="E2" s="30"/>
      <c r="F2" s="30"/>
      <c r="G2" s="30"/>
      <c r="H2" s="31"/>
      <c r="I2" s="31"/>
      <c r="J2" s="31"/>
      <c r="K2" s="40" t="s">
        <v>369</v>
      </c>
    </row>
    <row r="3" ht="42.75" customHeight="1" spans="1:11">
      <c r="A3" s="6" t="str">
        <f>"2025"&amp;"年转移支付补助项目支出预算表"</f>
        <v>2025年转移支付补助项目支出预算表</v>
      </c>
      <c r="B3" s="7"/>
      <c r="C3" s="7"/>
      <c r="D3" s="7"/>
      <c r="E3" s="7"/>
      <c r="F3" s="7"/>
      <c r="G3" s="7"/>
      <c r="H3" s="7"/>
      <c r="I3" s="7"/>
      <c r="J3" s="7"/>
      <c r="K3" s="7"/>
    </row>
    <row r="4" ht="18.75" customHeight="1" spans="1:11">
      <c r="A4" s="8" t="str">
        <f>"单位名称："&amp;"凤庆县妇女联合会"</f>
        <v>单位名称：凤庆县妇女联合会</v>
      </c>
      <c r="B4" s="9"/>
      <c r="C4" s="9"/>
      <c r="D4" s="9"/>
      <c r="E4" s="9"/>
      <c r="F4" s="9"/>
      <c r="G4" s="9"/>
      <c r="H4" s="10"/>
      <c r="I4" s="10"/>
      <c r="J4" s="10"/>
      <c r="K4" s="5" t="s">
        <v>164</v>
      </c>
    </row>
    <row r="5" ht="18.75" customHeight="1" spans="1:11">
      <c r="A5" s="11" t="s">
        <v>245</v>
      </c>
      <c r="B5" s="11" t="s">
        <v>179</v>
      </c>
      <c r="C5" s="11" t="s">
        <v>246</v>
      </c>
      <c r="D5" s="12" t="s">
        <v>180</v>
      </c>
      <c r="E5" s="12" t="s">
        <v>181</v>
      </c>
      <c r="F5" s="12" t="s">
        <v>247</v>
      </c>
      <c r="G5" s="12" t="s">
        <v>248</v>
      </c>
      <c r="H5" s="32" t="s">
        <v>56</v>
      </c>
      <c r="I5" s="13" t="s">
        <v>370</v>
      </c>
      <c r="J5" s="14"/>
      <c r="K5" s="15"/>
    </row>
    <row r="6" ht="18.75" customHeight="1" spans="1:11">
      <c r="A6" s="16"/>
      <c r="B6" s="16"/>
      <c r="C6" s="16"/>
      <c r="D6" s="17"/>
      <c r="E6" s="17"/>
      <c r="F6" s="17"/>
      <c r="G6" s="17"/>
      <c r="H6" s="33"/>
      <c r="I6" s="12" t="s">
        <v>59</v>
      </c>
      <c r="J6" s="12" t="s">
        <v>60</v>
      </c>
      <c r="K6" s="12" t="s">
        <v>61</v>
      </c>
    </row>
    <row r="7" ht="18.75" customHeight="1" spans="1:11">
      <c r="A7" s="18"/>
      <c r="B7" s="18"/>
      <c r="C7" s="18"/>
      <c r="D7" s="19"/>
      <c r="E7" s="19"/>
      <c r="F7" s="19"/>
      <c r="G7" s="19"/>
      <c r="H7" s="34"/>
      <c r="I7" s="19" t="s">
        <v>58</v>
      </c>
      <c r="J7" s="19"/>
      <c r="K7" s="19"/>
    </row>
    <row r="8" ht="18.75" customHeight="1" spans="1:11">
      <c r="A8" s="20">
        <v>1</v>
      </c>
      <c r="B8" s="20">
        <v>2</v>
      </c>
      <c r="C8" s="20">
        <v>3</v>
      </c>
      <c r="D8" s="20">
        <v>4</v>
      </c>
      <c r="E8" s="20">
        <v>5</v>
      </c>
      <c r="F8" s="20">
        <v>6</v>
      </c>
      <c r="G8" s="20">
        <v>7</v>
      </c>
      <c r="H8" s="20">
        <v>8</v>
      </c>
      <c r="I8" s="20">
        <v>9</v>
      </c>
      <c r="J8" s="21">
        <v>10</v>
      </c>
      <c r="K8" s="21">
        <v>11</v>
      </c>
    </row>
    <row r="9" ht="18.75" customHeight="1" spans="1:11">
      <c r="A9" s="35"/>
      <c r="B9" s="22"/>
      <c r="C9" s="35"/>
      <c r="D9" s="35"/>
      <c r="E9" s="35"/>
      <c r="F9" s="35"/>
      <c r="G9" s="35"/>
      <c r="H9" s="24"/>
      <c r="I9" s="24"/>
      <c r="J9" s="24"/>
      <c r="K9" s="24"/>
    </row>
    <row r="10" ht="18.75" customHeight="1" spans="1:11">
      <c r="A10" s="22"/>
      <c r="B10" s="22"/>
      <c r="C10" s="22"/>
      <c r="D10" s="22"/>
      <c r="E10" s="22"/>
      <c r="F10" s="22"/>
      <c r="G10" s="22"/>
      <c r="H10" s="24"/>
      <c r="I10" s="24"/>
      <c r="J10" s="24"/>
      <c r="K10" s="24"/>
    </row>
    <row r="11" ht="18.75" customHeight="1" spans="1:11">
      <c r="A11" s="36" t="s">
        <v>115</v>
      </c>
      <c r="B11" s="37"/>
      <c r="C11" s="37"/>
      <c r="D11" s="37"/>
      <c r="E11" s="37"/>
      <c r="F11" s="37"/>
      <c r="G11" s="38"/>
      <c r="H11" s="24"/>
      <c r="I11" s="24"/>
      <c r="J11" s="24"/>
      <c r="K11" s="24"/>
    </row>
    <row r="12" customHeight="1" spans="1:1">
      <c r="A12" s="39" t="s">
        <v>341</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workbookViewId="0">
      <pane ySplit="1" topLeftCell="A2" activePane="bottomLeft" state="frozen"/>
      <selection/>
      <selection pane="bottomLeft" activeCell="A1" sqref="A1"/>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customHeight="1" spans="1:7">
      <c r="A1" s="1"/>
      <c r="B1" s="1"/>
      <c r="C1" s="1"/>
      <c r="D1" s="1"/>
      <c r="E1" s="1"/>
      <c r="F1" s="1"/>
      <c r="G1" s="1"/>
    </row>
    <row r="2" ht="15" customHeight="1" spans="1:7">
      <c r="A2" s="2"/>
      <c r="B2" s="2"/>
      <c r="C2" s="2"/>
      <c r="D2" s="3"/>
      <c r="E2" s="4"/>
      <c r="F2" s="4"/>
      <c r="G2" s="5" t="s">
        <v>371</v>
      </c>
    </row>
    <row r="3" ht="36.75" customHeight="1" spans="1:7">
      <c r="A3" s="6" t="str">
        <f>"2025"&amp;"年部门项目中期规划预算表"</f>
        <v>2025年部门项目中期规划预算表</v>
      </c>
      <c r="B3" s="7"/>
      <c r="C3" s="7"/>
      <c r="D3" s="7"/>
      <c r="E3" s="7"/>
      <c r="F3" s="7"/>
      <c r="G3" s="7"/>
    </row>
    <row r="4" ht="18.75" customHeight="1" spans="1:7">
      <c r="A4" s="8" t="str">
        <f>"单位名称："&amp;"凤庆县妇女联合会"</f>
        <v>单位名称：凤庆县妇女联合会</v>
      </c>
      <c r="B4" s="9"/>
      <c r="C4" s="9"/>
      <c r="D4" s="9"/>
      <c r="E4" s="10"/>
      <c r="F4" s="10"/>
      <c r="G4" s="5" t="s">
        <v>164</v>
      </c>
    </row>
    <row r="5" ht="18.75" customHeight="1" spans="1:7">
      <c r="A5" s="11" t="s">
        <v>246</v>
      </c>
      <c r="B5" s="11" t="s">
        <v>245</v>
      </c>
      <c r="C5" s="11" t="s">
        <v>179</v>
      </c>
      <c r="D5" s="12" t="s">
        <v>372</v>
      </c>
      <c r="E5" s="13" t="s">
        <v>59</v>
      </c>
      <c r="F5" s="14"/>
      <c r="G5" s="15"/>
    </row>
    <row r="6" ht="18.75" customHeight="1" spans="1:7">
      <c r="A6" s="16"/>
      <c r="B6" s="16"/>
      <c r="C6" s="16"/>
      <c r="D6" s="17"/>
      <c r="E6" s="11" t="str">
        <f>"2025"&amp;"年"</f>
        <v>2025年</v>
      </c>
      <c r="F6" s="11" t="str">
        <f>"2025"+1&amp;"年"</f>
        <v>2026年</v>
      </c>
      <c r="G6" s="12" t="str">
        <f>"2025"+2&amp;"年"</f>
        <v>2027年</v>
      </c>
    </row>
    <row r="7" ht="18.75" customHeight="1" spans="1:7">
      <c r="A7" s="18"/>
      <c r="B7" s="18"/>
      <c r="C7" s="18"/>
      <c r="D7" s="19"/>
      <c r="E7" s="18" t="s">
        <v>58</v>
      </c>
      <c r="F7" s="18"/>
      <c r="G7" s="19"/>
    </row>
    <row r="8" ht="18.75" customHeight="1" spans="1:7">
      <c r="A8" s="20">
        <v>1</v>
      </c>
      <c r="B8" s="20">
        <v>2</v>
      </c>
      <c r="C8" s="20">
        <v>3</v>
      </c>
      <c r="D8" s="20">
        <v>4</v>
      </c>
      <c r="E8" s="20">
        <v>5</v>
      </c>
      <c r="F8" s="20">
        <v>6</v>
      </c>
      <c r="G8" s="21">
        <v>7</v>
      </c>
    </row>
    <row r="9" ht="18.75" customHeight="1" spans="1:7">
      <c r="A9" s="22" t="s">
        <v>71</v>
      </c>
      <c r="B9" s="23"/>
      <c r="C9" s="23"/>
      <c r="D9" s="22"/>
      <c r="E9" s="24">
        <v>90000</v>
      </c>
      <c r="F9" s="24"/>
      <c r="G9" s="24"/>
    </row>
    <row r="10" ht="18.75" customHeight="1" spans="1:7">
      <c r="A10" s="25" t="s">
        <v>71</v>
      </c>
      <c r="B10" s="22"/>
      <c r="C10" s="22"/>
      <c r="D10" s="22"/>
      <c r="E10" s="24">
        <v>90000</v>
      </c>
      <c r="F10" s="24"/>
      <c r="G10" s="24"/>
    </row>
    <row r="11" ht="18.75" customHeight="1" spans="1:7">
      <c r="A11" s="26"/>
      <c r="B11" s="22" t="s">
        <v>373</v>
      </c>
      <c r="C11" s="22" t="s">
        <v>254</v>
      </c>
      <c r="D11" s="22" t="s">
        <v>374</v>
      </c>
      <c r="E11" s="24">
        <v>90000</v>
      </c>
      <c r="F11" s="24"/>
      <c r="G11" s="24"/>
    </row>
    <row r="12" ht="18.75" customHeight="1" spans="1:7">
      <c r="A12" s="27" t="s">
        <v>56</v>
      </c>
      <c r="B12" s="28" t="s">
        <v>375</v>
      </c>
      <c r="C12" s="28"/>
      <c r="D12" s="29"/>
      <c r="E12" s="24">
        <v>90000</v>
      </c>
      <c r="F12" s="24"/>
      <c r="G12" s="24"/>
    </row>
  </sheetData>
  <mergeCells count="11">
    <mergeCell ref="A3:G3"/>
    <mergeCell ref="A4:D4"/>
    <mergeCell ref="E5:G5"/>
    <mergeCell ref="A12:D12"/>
    <mergeCell ref="A5:A7"/>
    <mergeCell ref="B5:B7"/>
    <mergeCell ref="C5:C7"/>
    <mergeCell ref="D5:D7"/>
    <mergeCell ref="E6:E7"/>
    <mergeCell ref="F6:F7"/>
    <mergeCell ref="G6:G7"/>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王凤鸣</cp:lastModifiedBy>
  <dcterms:created xsi:type="dcterms:W3CDTF">2025-03-13T07:05:00Z</dcterms:created>
  <dcterms:modified xsi:type="dcterms:W3CDTF">2025-03-18T09:28:49Z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95E2585FAC8B484D9647A3B6439DE338_12</vt:lpwstr>
  </property>
  <property fmtid="{D5CDD505-2E9C-101B-9397-08002B2CF9AE}" pid="3" name="KSOProductBuildVer">
    <vt:lpwstr>2052-12.1.0.15336</vt:lpwstr>
  </property>
</Properties>
</file>