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转移支付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“三公”经费支出预算表03!$1:$6</definedName>
    <definedName name="_xlnm.Print_Titles" localSheetId="9">部门政府性基金预算支出预算表06!$1:$6</definedName>
    <definedName name="_xlnm.Print_Titles" localSheetId="14">新增资产配置表10!$1:$6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<sst xmlns="http://schemas.openxmlformats.org/spreadsheetml/2006/main" count="903" uniqueCount="394">
  <si>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</si>
  <si>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</si>
  <si>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</si>
  <si>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</si>
  <si>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</si>
  <si>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</si>
  <si>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</si>
  <si>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</si>
  <si>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</si>
  <si>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</si>
  <si>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</si>
  <si>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</si>
  <si>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</si>
  <si>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</si>
  <si>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</si>
  <si>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</si>
  <si>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</si>
  <si>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</si>
  <si>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</si>
  <si>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</si>
  <si>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</si>
  <si>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</si>
  <si>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</si>
  <si>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</si>
  <si>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</si>
  <si>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</si>
  <si>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　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</si>
  <si>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</si>
  <si>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</si>
  <si>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</si>
  <si>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</si>
  <si>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</si>
  <si>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</si>
  <si>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</si>
  <si>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</si>
  <si>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</si>
  <si>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</si>
  <si>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</si>
  <si>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</si>
  <si>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</si>
  <si>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</si>
  <si>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</si>
  <si>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</si>
  <si>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二十七、债务发行费用支出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</si>
  <si>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</si>
  <si>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</si>
  <si>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</si>
  <si>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</si>
  <si>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</si>
  <si>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</si>
  <si>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</si>
  <si>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</si>
  <si>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</si>
  <si>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</si>
  <si>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</si>
  <si>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</si>
  <si>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</si>
  <si>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</si>
  <si>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</si>
  <si>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</si>
  <si>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</si>
  <si>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</si>
  <si>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</si>
  <si>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</si>
  <si>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</si>
  <si>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</si>
  <si>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</si>
  <si>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</si>
  <si>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</si>
  <si>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</si>
  <si>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184</t>
  </si>
  <si>
    <t>凤庆县供销合作社联合社</t>
  </si>
  <si>
    <t>184001</t>
  </si>
  <si>
    <t>预算01-3表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</si>
  <si>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</si>
  <si>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</si>
  <si>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</si>
  <si>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</si>
  <si>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</si>
  <si>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</si>
  <si>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</si>
  <si>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</si>
  <si>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</si>
  <si>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</si>
  <si>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</si>
  <si>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</si>
  <si>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</si>
  <si>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</si>
  <si>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</si>
  <si>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</si>
  <si>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</si>
  <si>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</si>
  <si>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</si>
  <si>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</si>
  <si>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</si>
  <si>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</si>
  <si>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</si>
  <si>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</si>
  <si>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</si>
  <si>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</si>
  <si>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</si>
  <si>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2101101</t>
  </si>
  <si>
    <t>行政单位医疗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</si>
  <si>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</si>
  <si>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</si>
  <si>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</si>
  <si>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</si>
  <si>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</si>
  <si>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</si>
  <si>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</si>
  <si>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</si>
  <si>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222</t>
  </si>
  <si>
    <t>粮油物资储备支出</t>
  </si>
  <si>
    <t>22201</t>
  </si>
  <si>
    <t>粮油物资事务</t>
  </si>
  <si>
    <t>2220101</t>
  </si>
  <si>
    <t>行政运行</t>
  </si>
  <si>
    <t>2220102</t>
  </si>
  <si>
    <t>一般行政管理事务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</si>
  <si>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</si>
  <si>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</si>
  <si>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</si>
  <si>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</si>
  <si>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</si>
  <si>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</si>
  <si>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</si>
  <si>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</si>
  <si>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</si>
  <si>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</si>
  <si>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</si>
  <si>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</si>
  <si>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</si>
  <si>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</si>
  <si>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</si>
  <si>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</si>
  <si>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</si>
  <si>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</si>
  <si>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</si>
  <si>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</si>
  <si>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</si>
  <si>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</si>
  <si>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</si>
  <si>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</si>
  <si>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</si>
  <si>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</si>
  <si>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</si>
  <si>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</si>
  <si>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</si>
  <si>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</si>
  <si>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</si>
  <si>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</si>
  <si>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</si>
  <si>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</si>
  <si>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</si>
  <si>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（二十七）债务发行费用支出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</si>
  <si>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</si>
  <si>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</si>
  <si>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</si>
  <si>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</si>
  <si>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</si>
  <si>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</si>
  <si>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</si>
  <si>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</si>
  <si>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</si>
  <si>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</si>
  <si>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</si>
  <si>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</si>
  <si>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</si>
  <si>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单位：元</t>
  </si>
  <si>
    <t>资金性质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</si>
  <si>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</si>
  <si>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</si>
  <si>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</si>
  <si>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</si>
  <si>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</si>
  <si>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</si>
  <si>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上级资金</t>
  </si>
  <si>
    <t>本级财力安排</t>
  </si>
  <si>
    <t>自有资金</t>
  </si>
  <si>
    <t>非财政拨款</t>
  </si>
  <si>
    <t>预算04表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</si>
  <si>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</si>
  <si>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</si>
  <si>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</si>
  <si>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</si>
  <si>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</si>
  <si>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</si>
  <si>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</si>
  <si>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</si>
  <si>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</si>
  <si>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</si>
  <si>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</si>
  <si>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</si>
  <si>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</si>
  <si>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</si>
  <si>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</si>
  <si>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</si>
  <si>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</si>
  <si>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530921210000000005532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</si>
  <si>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</si>
  <si>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</si>
  <si>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</si>
  <si>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</si>
  <si>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</si>
  <si>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</si>
  <si>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</si>
  <si>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530921231100001404962</t>
  </si>
  <si>
    <t>行政人员绩效考核奖励（2017年提高标准部分）</t>
  </si>
  <si>
    <t>530921210000000005534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</si>
  <si>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</si>
  <si>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</si>
  <si>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</si>
  <si>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</si>
  <si>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</si>
  <si>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</si>
  <si>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</si>
  <si>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</si>
  <si>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</si>
  <si>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530921210000000005535</t>
  </si>
  <si>
    <t>30113</t>
  </si>
  <si>
    <t>530921241100002361895</t>
  </si>
  <si>
    <t>公务接待费(公用经费)</t>
  </si>
  <si>
    <t>30217</t>
  </si>
  <si>
    <t>530921210000000005542</t>
  </si>
  <si>
    <t>一般公用经费</t>
  </si>
  <si>
    <t>30226</t>
  </si>
  <si>
    <t>劳务费</t>
  </si>
  <si>
    <t>530921231100001404981</t>
  </si>
  <si>
    <t>职工教育经费（行政）</t>
  </si>
  <si>
    <t>30229</t>
  </si>
  <si>
    <t>福利费</t>
  </si>
  <si>
    <t>530921210000000005540</t>
  </si>
  <si>
    <t>工会经费</t>
  </si>
  <si>
    <t>30228</t>
  </si>
  <si>
    <t>530921210000000005541</t>
  </si>
  <si>
    <t>530921210000000005538</t>
  </si>
  <si>
    <t>公务用车运行维护费</t>
  </si>
  <si>
    <t>30231</t>
  </si>
  <si>
    <t>530921210000000005539</t>
  </si>
  <si>
    <t>行政人员公务交通补贴</t>
  </si>
  <si>
    <t>30239</t>
  </si>
  <si>
    <t>其他交通费用</t>
  </si>
  <si>
    <t>530921231100001448609</t>
  </si>
  <si>
    <t>离退休费</t>
  </si>
  <si>
    <t>30301</t>
  </si>
  <si>
    <t>离休费</t>
  </si>
  <si>
    <t>30302</t>
  </si>
  <si>
    <t>退休费</t>
  </si>
  <si>
    <t>530921241100002361894</t>
  </si>
  <si>
    <t>机关事业单位职工及军人抚恤补助</t>
  </si>
  <si>
    <t>30305</t>
  </si>
  <si>
    <t>生活补助</t>
  </si>
  <si>
    <t>530921241100002361892</t>
  </si>
  <si>
    <t>离休人员医疗费</t>
  </si>
  <si>
    <t>30307</t>
  </si>
  <si>
    <t>医疗费补助</t>
  </si>
  <si>
    <t>530921251100003891416</t>
  </si>
  <si>
    <t>行政人员调整工资支出资金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</si>
  <si>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</si>
  <si>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</si>
  <si>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</si>
  <si>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</si>
  <si>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</si>
  <si>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</si>
  <si>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</si>
  <si>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供销合作社综合改革工作经费</t>
  </si>
  <si>
    <t>专项业务类</t>
  </si>
  <si>
    <t>530921251100003794726</t>
  </si>
  <si>
    <t>30201</t>
  </si>
  <si>
    <t>办公费</t>
  </si>
  <si>
    <t>30205</t>
  </si>
  <si>
    <t>水费</t>
  </si>
  <si>
    <t>30207</t>
  </si>
  <si>
    <t>邮电费</t>
  </si>
  <si>
    <t>30209</t>
  </si>
  <si>
    <t>物业管理费</t>
  </si>
  <si>
    <t>30211</t>
  </si>
  <si>
    <t>差旅费</t>
  </si>
  <si>
    <t>维修（护）费</t>
  </si>
  <si>
    <t>30227</t>
  </si>
  <si>
    <t>委托业务费</t>
  </si>
  <si>
    <t>30240</t>
  </si>
  <si>
    <t>税金及附加费用</t>
  </si>
  <si>
    <t>30299</t>
  </si>
  <si>
    <t>其他商品和服务支出</t>
  </si>
  <si>
    <t>预算05-2表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</si>
  <si>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</si>
  <si>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</si>
  <si>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</si>
  <si>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</si>
  <si>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</si>
  <si>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</si>
  <si>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</si>
  <si>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</si>
  <si>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</si>
  <si>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</si>
  <si>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保障人员经费，保障部门正常运行，有效推动供销合作社综合改革，继续发展供销服务超市2个，积极推进乡镇再生资源回收服务网点2个，增加就业人数10人。</t>
  </si>
  <si>
    <t>产出指标</t>
  </si>
  <si>
    <t>数量指标</t>
  </si>
  <si>
    <t>创建供销服务点数</t>
  </si>
  <si>
    <t>&gt;=</t>
  </si>
  <si>
    <t>个</t>
  </si>
  <si>
    <t>定量指标</t>
  </si>
  <si>
    <t>质量指标</t>
  </si>
  <si>
    <t>补助对象准确率</t>
  </si>
  <si>
    <t>=</t>
  </si>
  <si>
    <t>100</t>
  </si>
  <si>
    <t>%</t>
  </si>
  <si>
    <t>定性指标</t>
  </si>
  <si>
    <t>时效指标</t>
  </si>
  <si>
    <t>任务完成率</t>
  </si>
  <si>
    <t>成本指标</t>
  </si>
  <si>
    <t>经济成本指标</t>
  </si>
  <si>
    <t>&lt;=</t>
  </si>
  <si>
    <t>150000</t>
  </si>
  <si>
    <t>元</t>
  </si>
  <si>
    <t>投入成本控制在150000元内</t>
  </si>
  <si>
    <t>效益指标</t>
  </si>
  <si>
    <t>经济效益</t>
  </si>
  <si>
    <t>带动服务网点就业人员月收入增加</t>
  </si>
  <si>
    <t>1000</t>
  </si>
  <si>
    <t>带动服务网点就业人员月收入增加金额</t>
  </si>
  <si>
    <t>社会效益</t>
  </si>
  <si>
    <t>公共服务水平提升</t>
  </si>
  <si>
    <t>覆盖范围扩大，服务质量提升</t>
  </si>
  <si>
    <t>生态效益</t>
  </si>
  <si>
    <t>是否有利于绿色发展</t>
  </si>
  <si>
    <t>95</t>
  </si>
  <si>
    <t>反应社有企业建设对生态环境的影响程度</t>
  </si>
  <si>
    <t>可持续影响</t>
  </si>
  <si>
    <t>改革带来的影响</t>
  </si>
  <si>
    <t>改革对社有企业的规范影响</t>
  </si>
  <si>
    <t>满意度指标</t>
  </si>
  <si>
    <t>服务对象满意度</t>
  </si>
  <si>
    <t>受益群众满意度</t>
  </si>
  <si>
    <t>反映受益群众满意度</t>
  </si>
  <si>
    <t>预算06表</t>
  </si>
  <si>
    <t>政府性基金预算支出预算表</t>
  </si>
  <si>
    <t>单位名称：临沧市发展和改革委员会</t>
  </si>
  <si>
    <t>本年政府性基金预算支出</t>
  </si>
  <si>
    <t>说明：本单位2025年没有政府性基金预算支出，故此表为空表。</t>
  </si>
  <si>
    <t>预算07表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</si>
  <si>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</si>
  <si>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</si>
  <si>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</si>
  <si>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</si>
  <si>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</si>
  <si>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</si>
  <si>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</si>
  <si>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</si>
  <si>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</si>
  <si>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公务用车加油</t>
  </si>
  <si>
    <t>车辆加油、添加燃料服务</t>
  </si>
  <si>
    <t>升</t>
  </si>
  <si>
    <t>公务用车维修</t>
  </si>
  <si>
    <t>车辆维修和保养服务</t>
  </si>
  <si>
    <t>辆</t>
  </si>
  <si>
    <t>公务用车保险</t>
  </si>
  <si>
    <t>机动车保险服务</t>
  </si>
  <si>
    <t>份</t>
  </si>
  <si>
    <t>采购复印纸</t>
  </si>
  <si>
    <t>复印纸</t>
  </si>
  <si>
    <t>箱</t>
  </si>
  <si>
    <t>碎纸机</t>
  </si>
  <si>
    <t>台</t>
  </si>
  <si>
    <t>预算08表</t>
  </si>
  <si>
    <t>政府购买服务项目</t>
  </si>
  <si>
    <t>政府购买服务目录</t>
  </si>
  <si>
    <t>说明：本单位2025年没有政府购买服务预算支出，故此表为空表。</t>
  </si>
  <si>
    <t>预算09-1表</t>
  </si>
  <si>
    <t>单位名称（项目）</t>
  </si>
  <si>
    <t>地区</t>
  </si>
  <si>
    <t>政府性基金</t>
  </si>
  <si>
    <t>-</t>
  </si>
  <si>
    <t>说明：本单位2025年没有县对下转移支付预算支出，故此表为空表。</t>
  </si>
  <si>
    <t>预算09-2表</t>
  </si>
  <si>
    <t>说明：本单位2025年没有县对下转移支付绩效目标，故此表为空表。</t>
  </si>
  <si>
    <t>预算10表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</si>
  <si>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</si>
  <si>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</si>
  <si>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</si>
  <si>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</si>
  <si>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</si>
  <si>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</si>
  <si>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</si>
  <si>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说明：本单位2025年没有新增资产配置，故此表为空表。</t>
  </si>
  <si>
    <t>预算11表</t>
  </si>
  <si>
    <t>上级补助</t>
  </si>
  <si>
    <t>说明：本单位2025年没有转移支付补助项目支出预算，故此表为空表。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</si>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</sst>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0">
    <font>
      <sz val="9"/>
      <color rgb="FF000000"/>
      <name val="Microsoft YaHei UI"/>
      <charset val="134"/>
    </font>
    <font>
      <sz val="11"/>
      <name val="宋体"/>
      <charset val="134"/>
      <scheme val="minor"/>
    </font>
    <font>
      <sz val="9"/>
      <name val="Microsoft YaHei UI"/>
      <charset val="134"/>
    </font>
    <font>
      <sz val="10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22"/>
      <name val="方正小标宋简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sz val="11.25"/>
      <color rgb="FF000000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9"/>
      <color theme="1"/>
      <name val="宋体"/>
      <charset val="134"/>
    </font>
    <font>
      <sz val="21"/>
      <color rgb="FF000000"/>
      <name val="宋体"/>
      <charset val="134"/>
    </font>
    <font>
      <sz val="20"/>
      <color rgb="FF000000"/>
      <name val="宋体"/>
      <charset val="134"/>
    </font>
    <font>
      <b/>
      <sz val="10"/>
      <color rgb="FF00000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0"/>
      <color rgb="FF000000"/>
      <name val="Arial"/>
      <charset val="134"/>
    </font>
    <font>
      <sz val="28"/>
      <color rgb="FF000000"/>
      <name val="宋体"/>
      <charset val="134"/>
    </font>
    <font>
      <sz val="10"/>
      <color rgb="FF000000"/>
      <name val="Microsoft YaHei UI"/>
      <charset val="134"/>
    </font>
    <font>
      <sz val="30"/>
      <color rgb="FF000000"/>
      <name val="宋体"/>
      <charset val="134"/>
    </font>
    <font>
      <sz val="19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top"/>
      <protection locked="0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2" fillId="3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17" applyNumberFormat="0" applyAlignment="0" applyProtection="0">
      <alignment vertical="center"/>
    </xf>
    <xf numFmtId="0" fontId="40" fillId="5" borderId="18" applyNumberFormat="0" applyAlignment="0" applyProtection="0">
      <alignment vertical="center"/>
    </xf>
    <xf numFmtId="0" fontId="41" fillId="5" borderId="17" applyNumberFormat="0" applyAlignment="0" applyProtection="0">
      <alignment vertical="center"/>
    </xf>
    <xf numFmtId="0" fontId="42" fillId="6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49" fontId="8" fillId="0" borderId="7">
      <alignment horizontal="left" vertical="center" wrapText="1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0" fontId="8" fillId="0" borderId="7">
      <alignment horizontal="right" vertical="center"/>
    </xf>
    <xf numFmtId="180" fontId="8" fillId="0" borderId="7">
      <alignment horizontal="right" vertical="center"/>
    </xf>
  </cellStyleXfs>
  <cellXfs count="214">
    <xf numFmtId="0" fontId="0" fillId="0" borderId="0" xfId="0" applyFont="1">
      <alignment vertical="top"/>
      <protection locked="0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  <protection locked="0"/>
    </xf>
    <xf numFmtId="49" fontId="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>
      <alignment horizontal="right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</xf>
    <xf numFmtId="0" fontId="7" fillId="0" borderId="6" xfId="0" applyFont="1" applyBorder="1" applyAlignment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left" vertical="center" wrapText="1"/>
      <protection locked="0"/>
    </xf>
    <xf numFmtId="0" fontId="6" fillId="0" borderId="7" xfId="0" applyFont="1" applyBorder="1" applyAlignment="1">
      <alignment horizontal="left" vertical="center"/>
      <protection locked="0"/>
    </xf>
    <xf numFmtId="176" fontId="8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>
      <alignment horizontal="left" vertical="center" wrapText="1" indent="1"/>
      <protection locked="0"/>
    </xf>
    <xf numFmtId="49" fontId="8" fillId="0" borderId="7" xfId="50" applyNumberFormat="1" applyFont="1" applyBorder="1" applyProtection="1">
      <alignment horizontal="left" vertical="center" wrapText="1"/>
      <protection locked="0"/>
    </xf>
    <xf numFmtId="0" fontId="6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  <protection locked="0"/>
    </xf>
    <xf numFmtId="0" fontId="6" fillId="0" borderId="4" xfId="0" applyFont="1" applyBorder="1" applyAlignment="1">
      <alignment horizontal="left" vertical="center" wrapText="1"/>
      <protection locked="0"/>
    </xf>
    <xf numFmtId="49" fontId="3" fillId="0" borderId="0" xfId="0" applyNumberFormat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/>
    </xf>
    <xf numFmtId="0" fontId="3" fillId="0" borderId="2" xfId="0" applyFont="1" applyBorder="1" applyAlignment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Alignment="1">
      <alignment horizontal="right" vertical="center"/>
      <protection locked="0"/>
    </xf>
    <xf numFmtId="0" fontId="6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right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 applyProtection="1">
      <alignment vertical="center" wrapText="1"/>
    </xf>
    <xf numFmtId="180" fontId="8" fillId="0" borderId="7" xfId="56" applyNumberFormat="1" applyFont="1" applyBorder="1" applyProtection="1">
      <alignment horizontal="right" vertical="center"/>
      <protection locked="0"/>
    </xf>
    <xf numFmtId="0" fontId="6" fillId="0" borderId="3" xfId="0" applyFont="1" applyBorder="1" applyAlignment="1">
      <alignment horizontal="center" vertical="center" wrapText="1"/>
      <protection locked="0"/>
    </xf>
    <xf numFmtId="0" fontId="6" fillId="0" borderId="4" xfId="0" applyFont="1" applyBorder="1" applyAlignment="1">
      <alignment horizontal="center" vertical="center" wrapText="1"/>
      <protection locked="0"/>
    </xf>
    <xf numFmtId="0" fontId="5" fillId="0" borderId="0" xfId="0" applyFont="1" applyAlignment="1">
      <alignment horizontal="center" vertical="center"/>
      <protection locked="0"/>
    </xf>
    <xf numFmtId="0" fontId="6" fillId="0" borderId="0" xfId="0" applyFont="1">
      <alignment vertical="top"/>
      <protection locked="0"/>
    </xf>
    <xf numFmtId="0" fontId="7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  <protection locked="0"/>
    </xf>
    <xf numFmtId="0" fontId="6" fillId="0" borderId="7" xfId="0" applyFont="1" applyBorder="1" applyAlignment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center"/>
    </xf>
    <xf numFmtId="0" fontId="9" fillId="0" borderId="0" xfId="0" applyFont="1" applyAlignment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wrapText="1"/>
    </xf>
    <xf numFmtId="0" fontId="3" fillId="0" borderId="0" xfId="0" applyFont="1" applyAlignment="1" applyProtection="1">
      <alignment horizontal="right" wrapText="1"/>
    </xf>
    <xf numFmtId="0" fontId="3" fillId="0" borderId="0" xfId="0" applyFont="1" applyAlignment="1" applyProtection="1">
      <alignment wrapText="1"/>
    </xf>
    <xf numFmtId="0" fontId="6" fillId="0" borderId="0" xfId="0" applyFont="1" applyAlignment="1">
      <alignment horizontal="right"/>
      <protection locked="0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</xf>
    <xf numFmtId="0" fontId="3" fillId="0" borderId="0" xfId="0" applyFont="1" applyAlignment="1">
      <protection locked="0"/>
    </xf>
    <xf numFmtId="0" fontId="6" fillId="0" borderId="0" xfId="0" applyFont="1" applyAlignment="1">
      <alignment vertical="top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  <protection locked="0"/>
    </xf>
    <xf numFmtId="0" fontId="7" fillId="0" borderId="0" xfId="0" applyFont="1" applyAlignment="1">
      <protection locked="0"/>
    </xf>
    <xf numFmtId="0" fontId="7" fillId="0" borderId="9" xfId="0" applyFont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0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1" xfId="0" applyFont="1" applyBorder="1" applyAlignment="1">
      <alignment horizontal="center" vertical="center" wrapText="1"/>
      <protection locked="0"/>
    </xf>
    <xf numFmtId="3" fontId="7" fillId="0" borderId="6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1" xfId="0" applyFont="1" applyBorder="1" applyAlignment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left" vertical="center"/>
    </xf>
    <xf numFmtId="0" fontId="6" fillId="0" borderId="13" xfId="0" applyFont="1" applyBorder="1" applyAlignment="1">
      <alignment horizontal="left" vertical="center"/>
      <protection locked="0"/>
    </xf>
    <xf numFmtId="0" fontId="6" fillId="0" borderId="0" xfId="0" applyFont="1" applyAlignment="1">
      <alignment horizontal="right" vertical="center" wrapText="1"/>
      <protection locked="0"/>
    </xf>
    <xf numFmtId="0" fontId="6" fillId="0" borderId="0" xfId="0" applyFont="1" applyAlignment="1" applyProtection="1">
      <alignment horizontal="right" vertical="center" wrapText="1"/>
    </xf>
    <xf numFmtId="0" fontId="6" fillId="0" borderId="0" xfId="0" applyFont="1" applyAlignment="1">
      <alignment horizontal="right" wrapText="1"/>
      <protection locked="0"/>
    </xf>
    <xf numFmtId="0" fontId="7" fillId="0" borderId="1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0" fontId="7" fillId="0" borderId="7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/>
    <xf numFmtId="0" fontId="7" fillId="0" borderId="11" xfId="0" applyFont="1" applyBorder="1" applyAlignment="1" applyProtection="1">
      <alignment horizontal="center" vertical="center"/>
    </xf>
    <xf numFmtId="0" fontId="7" fillId="0" borderId="11" xfId="0" applyFont="1" applyBorder="1" applyAlignment="1">
      <alignment horizontal="center" vertical="center"/>
      <protection locked="0"/>
    </xf>
    <xf numFmtId="0" fontId="6" fillId="0" borderId="11" xfId="0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1"/>
    </xf>
    <xf numFmtId="3" fontId="6" fillId="0" borderId="11" xfId="0" applyNumberFormat="1" applyFon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 wrapText="1" indent="2"/>
    </xf>
    <xf numFmtId="0" fontId="10" fillId="0" borderId="0" xfId="0" applyFont="1" applyAlignment="1">
      <alignment horizontal="right"/>
      <protection locked="0"/>
    </xf>
    <xf numFmtId="49" fontId="10" fillId="0" borderId="0" xfId="0" applyNumberFormat="1" applyFont="1" applyAlignment="1">
      <protection locked="0"/>
    </xf>
    <xf numFmtId="0" fontId="3" fillId="0" borderId="0" xfId="0" applyFont="1" applyAlignment="1" applyProtection="1">
      <alignment horizontal="right"/>
    </xf>
    <xf numFmtId="0" fontId="4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 wrapText="1"/>
      <protection locked="0"/>
    </xf>
    <xf numFmtId="0" fontId="11" fillId="0" borderId="0" xfId="0" applyFont="1" applyAlignment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center" vertical="center"/>
      <protection locked="0"/>
    </xf>
    <xf numFmtId="49" fontId="7" fillId="0" borderId="9" xfId="0" applyNumberFormat="1" applyFont="1" applyBorder="1" applyAlignment="1">
      <alignment horizontal="center" vertical="center" wrapText="1"/>
      <protection locked="0"/>
    </xf>
    <xf numFmtId="0" fontId="7" fillId="0" borderId="9" xfId="0" applyFont="1" applyBorder="1" applyAlignment="1">
      <alignment horizontal="center" vertical="center"/>
      <protection locked="0"/>
    </xf>
    <xf numFmtId="0" fontId="7" fillId="0" borderId="6" xfId="0" applyFont="1" applyBorder="1" applyAlignment="1">
      <alignment horizontal="center" vertical="center"/>
      <protection locked="0"/>
    </xf>
    <xf numFmtId="49" fontId="7" fillId="0" borderId="11" xfId="0" applyNumberFormat="1" applyFont="1" applyBorder="1" applyAlignment="1">
      <alignment horizontal="center" vertical="center" wrapText="1"/>
      <protection locked="0"/>
    </xf>
    <xf numFmtId="49" fontId="7" fillId="0" borderId="11" xfId="0" applyNumberFormat="1" applyFont="1" applyBorder="1" applyAlignment="1">
      <alignment horizontal="center" vertical="center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3" fillId="0" borderId="2" xfId="0" applyFont="1" applyBorder="1" applyAlignment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  <protection locked="0"/>
    </xf>
    <xf numFmtId="0" fontId="3" fillId="0" borderId="4" xfId="0" applyFont="1" applyBorder="1" applyAlignment="1">
      <alignment horizontal="center" vertical="center"/>
      <protection locked="0"/>
    </xf>
    <xf numFmtId="3" fontId="7" fillId="0" borderId="7" xfId="0" applyNumberFormat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left" vertical="center" wrapText="1" indent="1"/>
    </xf>
    <xf numFmtId="0" fontId="6" fillId="0" borderId="7" xfId="0" applyFont="1" applyBorder="1" applyAlignment="1" applyProtection="1">
      <alignment horizontal="left" vertical="center" wrapText="1" indent="2"/>
    </xf>
    <xf numFmtId="3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2" xfId="0" applyFont="1" applyBorder="1" applyAlignment="1">
      <alignment horizontal="center" vertical="center" wrapText="1"/>
      <protection locked="0"/>
    </xf>
    <xf numFmtId="0" fontId="7" fillId="0" borderId="5" xfId="0" applyFont="1" applyBorder="1" applyAlignment="1">
      <alignment horizontal="center" vertical="center"/>
      <protection locked="0"/>
    </xf>
    <xf numFmtId="0" fontId="3" fillId="0" borderId="0" xfId="0" applyFont="1">
      <alignment vertical="top"/>
      <protection locked="0"/>
    </xf>
    <xf numFmtId="49" fontId="3" fillId="0" borderId="0" xfId="0" applyNumberFormat="1" applyFont="1" applyAlignment="1">
      <protection locked="0"/>
    </xf>
    <xf numFmtId="0" fontId="4" fillId="0" borderId="0" xfId="0" applyFont="1" applyAlignment="1">
      <alignment horizontal="center" vertical="center"/>
      <protection locked="0"/>
    </xf>
    <xf numFmtId="0" fontId="7" fillId="0" borderId="0" xfId="0" applyFont="1" applyAlignment="1">
      <alignment horizontal="left" vertical="center"/>
      <protection locked="0"/>
    </xf>
    <xf numFmtId="0" fontId="7" fillId="0" borderId="2" xfId="0" applyFont="1" applyBorder="1" applyAlignment="1">
      <alignment horizontal="center" vertical="center"/>
      <protection locked="0"/>
    </xf>
    <xf numFmtId="3" fontId="3" fillId="0" borderId="7" xfId="0" applyNumberFormat="1" applyFont="1" applyBorder="1" applyAlignment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 indent="1"/>
    </xf>
    <xf numFmtId="0" fontId="6" fillId="0" borderId="3" xfId="0" applyFont="1" applyBorder="1" applyAlignment="1">
      <alignment horizontal="left" vertical="center"/>
      <protection locked="0"/>
    </xf>
    <xf numFmtId="0" fontId="6" fillId="0" borderId="4" xfId="0" applyFont="1" applyBorder="1" applyAlignment="1">
      <alignment horizontal="left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2" xfId="0" applyFont="1" applyBorder="1" applyAlignment="1">
      <alignment horizontal="center" vertical="center" wrapText="1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0" fontId="14" fillId="0" borderId="6" xfId="0" applyFont="1" applyBorder="1" applyAlignment="1">
      <alignment horizontal="center" vertical="center" wrapText="1"/>
      <protection locked="0"/>
    </xf>
    <xf numFmtId="0" fontId="15" fillId="0" borderId="7" xfId="0" applyFont="1" applyBorder="1" applyAlignment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176" fontId="18" fillId="0" borderId="7" xfId="0" applyNumberFormat="1" applyFont="1" applyBorder="1" applyAlignment="1" applyProtection="1">
      <alignment horizontal="right" vertical="center"/>
    </xf>
    <xf numFmtId="176" fontId="18" fillId="0" borderId="7" xfId="0" applyNumberFormat="1" applyFont="1" applyBorder="1" applyAlignment="1" applyProtection="1">
      <alignment horizontal="center" vertical="center"/>
    </xf>
    <xf numFmtId="0" fontId="3" fillId="0" borderId="0" xfId="0" applyFont="1" applyProtection="1">
      <alignment vertical="top"/>
    </xf>
    <xf numFmtId="0" fontId="1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49" fontId="7" fillId="0" borderId="2" xfId="0" applyNumberFormat="1" applyFont="1" applyBorder="1" applyAlignment="1" applyProtection="1">
      <alignment horizontal="center" vertical="center" wrapText="1"/>
    </xf>
    <xf numFmtId="49" fontId="7" fillId="0" borderId="4" xfId="0" applyNumberFormat="1" applyFont="1" applyBorder="1" applyAlignment="1" applyProtection="1">
      <alignment horizontal="center" vertical="center" wrapText="1"/>
    </xf>
    <xf numFmtId="49" fontId="7" fillId="0" borderId="7" xfId="0" applyNumberFormat="1" applyFont="1" applyBorder="1" applyAlignment="1" applyProtection="1">
      <alignment horizontal="center" vertical="center"/>
    </xf>
    <xf numFmtId="49" fontId="7" fillId="0" borderId="7" xfId="0" applyNumberFormat="1" applyFont="1" applyBorder="1" applyAlignment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6" fillId="0" borderId="7" xfId="0" applyFont="1" applyBorder="1" applyAlignment="1" applyProtection="1">
      <alignment vertical="center"/>
    </xf>
    <xf numFmtId="0" fontId="6" fillId="0" borderId="7" xfId="0" applyFont="1" applyBorder="1" applyAlignment="1">
      <alignment vertical="center"/>
      <protection locked="0"/>
    </xf>
    <xf numFmtId="0" fontId="8" fillId="0" borderId="7" xfId="0" applyFont="1" applyBorder="1" applyAlignment="1">
      <alignment vertical="center"/>
      <protection locked="0"/>
    </xf>
    <xf numFmtId="0" fontId="8" fillId="0" borderId="4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vertical="center"/>
      <protection locked="0"/>
    </xf>
    <xf numFmtId="0" fontId="8" fillId="0" borderId="11" xfId="0" applyFont="1" applyBorder="1" applyAlignment="1">
      <alignment horizontal="left" vertical="center"/>
      <protection locked="0"/>
    </xf>
    <xf numFmtId="0" fontId="8" fillId="0" borderId="6" xfId="0" applyFont="1" applyBorder="1" applyAlignment="1">
      <alignment horizontal="left" vertical="center"/>
      <protection locked="0"/>
    </xf>
    <xf numFmtId="0" fontId="22" fillId="0" borderId="6" xfId="0" applyFont="1" applyBorder="1" applyAlignment="1">
      <alignment vertical="center"/>
      <protection locked="0"/>
    </xf>
    <xf numFmtId="0" fontId="23" fillId="0" borderId="6" xfId="0" applyFont="1" applyBorder="1" applyAlignment="1">
      <alignment horizontal="center" vertical="center"/>
      <protection locked="0"/>
    </xf>
    <xf numFmtId="176" fontId="23" fillId="0" borderId="7" xfId="0" applyNumberFormat="1" applyFont="1" applyBorder="1" applyAlignment="1">
      <alignment horizontal="right" vertical="center"/>
      <protection locked="0"/>
    </xf>
    <xf numFmtId="0" fontId="6" fillId="0" borderId="7" xfId="0" applyFont="1" applyBorder="1" applyAlignment="1" applyProtection="1">
      <alignment horizontal="center"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center" vertical="center"/>
    </xf>
    <xf numFmtId="0" fontId="6" fillId="0" borderId="0" xfId="0" applyFont="1" applyAlignment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</xf>
    <xf numFmtId="0" fontId="22" fillId="0" borderId="7" xfId="0" applyFont="1" applyBorder="1" applyAlignment="1">
      <alignment horizontal="left" vertical="center" wrapText="1" indent="1"/>
      <protection locked="0"/>
    </xf>
    <xf numFmtId="0" fontId="22" fillId="0" borderId="7" xfId="0" applyFont="1" applyBorder="1" applyAlignment="1" applyProtection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  <protection locked="0"/>
    </xf>
    <xf numFmtId="0" fontId="3" fillId="0" borderId="7" xfId="0" applyFont="1" applyBorder="1" applyAlignment="1" applyProtection="1">
      <alignment horizontal="left" vertical="center" wrapText="1" indent="2"/>
    </xf>
    <xf numFmtId="0" fontId="3" fillId="0" borderId="7" xfId="0" applyFont="1" applyBorder="1" applyAlignment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</xf>
    <xf numFmtId="0" fontId="26" fillId="0" borderId="0" xfId="0" applyFont="1" applyAlignment="1" applyProtection="1"/>
    <xf numFmtId="0" fontId="27" fillId="0" borderId="0" xfId="0" applyFont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>
      <alignment horizontal="center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horizontal="left" vertical="center" wrapText="1" indent="1"/>
    </xf>
    <xf numFmtId="0" fontId="6" fillId="0" borderId="6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vertical="center"/>
    </xf>
    <xf numFmtId="0" fontId="24" fillId="0" borderId="0" xfId="0" applyFont="1" applyProtection="1">
      <alignment vertical="top"/>
    </xf>
    <xf numFmtId="0" fontId="27" fillId="0" borderId="0" xfId="0" applyFont="1" applyAlignment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  <protection locked="0"/>
    </xf>
    <xf numFmtId="0" fontId="3" fillId="2" borderId="4" xfId="0" applyFont="1" applyFill="1" applyBorder="1" applyAlignment="1">
      <alignment horizontal="center" vertical="center" wrapText="1"/>
      <protection locked="0"/>
    </xf>
    <xf numFmtId="0" fontId="28" fillId="0" borderId="0" xfId="0" applyFont="1" applyAlignment="1" applyProtection="1">
      <alignment horizontal="center" vertical="top"/>
    </xf>
    <xf numFmtId="0" fontId="29" fillId="0" borderId="0" xfId="0" applyFont="1" applyAlignment="1" applyProtection="1">
      <alignment horizontal="center" vertical="center"/>
    </xf>
    <xf numFmtId="0" fontId="8" fillId="0" borderId="7" xfId="0" applyFont="1" applyBorder="1" applyAlignment="1">
      <alignment horizontal="left" vertical="center"/>
      <protection locked="0"/>
    </xf>
    <xf numFmtId="0" fontId="30" fillId="0" borderId="6" xfId="0" applyFont="1" applyBorder="1" applyAlignment="1" applyProtection="1">
      <alignment horizontal="center" vertical="center"/>
    </xf>
    <xf numFmtId="0" fontId="30" fillId="0" borderId="7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30" fillId="0" borderId="6" xfId="0" applyFont="1" applyBorder="1" applyAlignment="1">
      <alignment horizontal="center" vertical="center"/>
      <protection locked="0"/>
    </xf>
    <xf numFmtId="0" fontId="22" fillId="0" borderId="7" xfId="0" applyFont="1" applyBorder="1" applyAlignment="1" applyProtection="1" quotePrefix="1">
      <alignment horizontal="left" vertical="center" wrapText="1" indent="1"/>
    </xf>
    <xf numFmtId="0" fontId="3" fillId="0" borderId="7" xfId="0" applyFont="1" applyBorder="1" applyAlignment="1" applyProtection="1" quotePrefix="1">
      <alignment horizontal="left" vertical="center" wrapText="1" indent="2"/>
    </xf>
    <xf numFmtId="0" fontId="6" fillId="0" borderId="7" xfId="0" applyFont="1" applyBorder="1" applyAlignment="1" applyProtection="1" quotePrefix="1">
      <alignment horizontal="left" vertical="center" wrapText="1" indent="2"/>
    </xf>
    <xf numFmtId="0" fontId="6" fillId="0" borderId="6" xfId="0" applyFont="1" applyBorder="1" applyAlignment="1" applyProtection="1" quotePrefix="1">
      <alignment horizontal="left" vertical="center" wrapText="1" indent="2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abSelected="1" workbookViewId="0">
      <pane ySplit="1" topLeftCell="A2" activePane="bottomLeft" state="frozen"/>
      <selection/>
      <selection pane="bottomLeft" activeCell="B20" sqref="B20"/>
    </sheetView>
  </sheetViews>
  <sheetFormatPr defaultColWidth="9.14285714285714" defaultRowHeight="12" customHeight="1" outlineLevelCol="3"/>
  <cols>
    <col min="1" max="1" width="31.847619047619" customWidth="1"/>
    <col min="2" max="2" width="35.5714285714286" customWidth="1"/>
    <col min="3" max="3" width="36.5714285714286" customWidth="1"/>
    <col min="4" max="4" width="33.847619047619" customWidth="1"/>
  </cols>
  <sheetData>
    <row r="1" customHeight="1" spans="1:4">
      <c r="A1" s="1"/>
      <c r="B1" s="1"/>
      <c r="C1" s="1"/>
      <c r="D1" s="1"/>
    </row>
    <row r="2" ht="15" customHeight="1" spans="4:4">
      <c r="D2" s="40" t="s">
        <v>0</v>
      </c>
    </row>
    <row r="3" ht="36" customHeight="1" spans="1:4">
      <c r="A3" s="6" t="str">
        <f>"2025"&amp;"年部门财务收支预算总表"</f>
        <v>2025年部门财务收支预算总表</v>
      </c>
      <c r="B3" s="207"/>
      <c r="C3" s="207"/>
      <c r="D3" s="207"/>
    </row>
    <row r="4" ht="18.75" customHeight="1" spans="1:4">
      <c r="A4" s="42" t="str">
        <f>"单位名称："&amp;"凤庆县供销合作社联合社"</f>
        <v>单位名称：凤庆县供销合作社联合社</v>
      </c>
      <c r="B4" s="208"/>
      <c r="C4" s="208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32" t="str">
        <f t="shared" ref="B6:D6" si="0">"2025"&amp;"年预算数"</f>
        <v>2025年预算数</v>
      </c>
      <c r="C6" s="32" t="s">
        <v>5</v>
      </c>
      <c r="D6" s="32" t="str">
        <f t="shared" si="0"/>
        <v>2025年预算数</v>
      </c>
    </row>
    <row r="7" ht="18.75" customHeight="1" spans="1:4">
      <c r="A7" s="34"/>
      <c r="B7" s="34"/>
      <c r="C7" s="34"/>
      <c r="D7" s="34"/>
    </row>
    <row r="8" ht="18.75" customHeight="1" spans="1:4">
      <c r="A8" s="133" t="s">
        <v>6</v>
      </c>
      <c r="B8" s="24">
        <v>1865520.03</v>
      </c>
      <c r="C8" s="133" t="s">
        <v>7</v>
      </c>
      <c r="D8" s="24"/>
    </row>
    <row r="9" ht="18.75" customHeight="1" spans="1:4">
      <c r="A9" s="133" t="s">
        <v>8</v>
      </c>
      <c r="B9" s="24"/>
      <c r="C9" s="133" t="s">
        <v>9</v>
      </c>
      <c r="D9" s="24"/>
    </row>
    <row r="10" ht="18.75" customHeight="1" spans="1:4">
      <c r="A10" s="133" t="s">
        <v>10</v>
      </c>
      <c r="B10" s="24"/>
      <c r="C10" s="133" t="s">
        <v>11</v>
      </c>
      <c r="D10" s="24"/>
    </row>
    <row r="11" ht="18.75" customHeight="1" spans="1:4">
      <c r="A11" s="133" t="s">
        <v>12</v>
      </c>
      <c r="B11" s="24"/>
      <c r="C11" s="133" t="s">
        <v>13</v>
      </c>
      <c r="D11" s="24"/>
    </row>
    <row r="12" ht="18.75" customHeight="1" spans="1:4">
      <c r="A12" s="209" t="s">
        <v>14</v>
      </c>
      <c r="B12" s="24"/>
      <c r="C12" s="165" t="s">
        <v>15</v>
      </c>
      <c r="D12" s="24"/>
    </row>
    <row r="13" ht="18.75" customHeight="1" spans="1:4">
      <c r="A13" s="168" t="s">
        <v>16</v>
      </c>
      <c r="B13" s="24"/>
      <c r="C13" s="167" t="s">
        <v>17</v>
      </c>
      <c r="D13" s="24"/>
    </row>
    <row r="14" ht="18.75" customHeight="1" spans="1:4">
      <c r="A14" s="168" t="s">
        <v>18</v>
      </c>
      <c r="B14" s="24"/>
      <c r="C14" s="167" t="s">
        <v>19</v>
      </c>
      <c r="D14" s="24"/>
    </row>
    <row r="15" ht="18.75" customHeight="1" spans="1:4">
      <c r="A15" s="168" t="s">
        <v>20</v>
      </c>
      <c r="B15" s="24"/>
      <c r="C15" s="167" t="s">
        <v>21</v>
      </c>
      <c r="D15" s="24">
        <v>557192.52</v>
      </c>
    </row>
    <row r="16" ht="18.75" customHeight="1" spans="1:4">
      <c r="A16" s="168" t="s">
        <v>22</v>
      </c>
      <c r="B16" s="24"/>
      <c r="C16" s="167" t="s">
        <v>23</v>
      </c>
      <c r="D16" s="24">
        <v>176554.11</v>
      </c>
    </row>
    <row r="17" ht="18.75" customHeight="1" spans="1:4">
      <c r="A17" s="168" t="s">
        <v>24</v>
      </c>
      <c r="B17" s="24"/>
      <c r="C17" s="168" t="s">
        <v>25</v>
      </c>
      <c r="D17" s="24"/>
    </row>
    <row r="18" ht="18.75" customHeight="1" spans="1:4">
      <c r="A18" s="168" t="s">
        <v>26</v>
      </c>
      <c r="B18" s="24"/>
      <c r="C18" s="168" t="s">
        <v>27</v>
      </c>
      <c r="D18" s="24"/>
    </row>
    <row r="19" ht="18.75" customHeight="1" spans="1:4">
      <c r="A19" s="169" t="s">
        <v>26</v>
      </c>
      <c r="B19" s="24"/>
      <c r="C19" s="167" t="s">
        <v>28</v>
      </c>
      <c r="D19" s="24"/>
    </row>
    <row r="20" ht="18.75" customHeight="1" spans="1:4">
      <c r="A20" s="169" t="s">
        <v>26</v>
      </c>
      <c r="B20" s="24"/>
      <c r="C20" s="167" t="s">
        <v>29</v>
      </c>
      <c r="D20" s="24"/>
    </row>
    <row r="21" ht="18.75" customHeight="1" spans="1:4">
      <c r="A21" s="169" t="s">
        <v>26</v>
      </c>
      <c r="B21" s="24"/>
      <c r="C21" s="167" t="s">
        <v>30</v>
      </c>
      <c r="D21" s="24"/>
    </row>
    <row r="22" ht="18.75" customHeight="1" spans="1:4">
      <c r="A22" s="169" t="s">
        <v>26</v>
      </c>
      <c r="B22" s="24"/>
      <c r="C22" s="167" t="s">
        <v>31</v>
      </c>
      <c r="D22" s="24"/>
    </row>
    <row r="23" ht="18.75" customHeight="1" spans="1:4">
      <c r="A23" s="169" t="s">
        <v>26</v>
      </c>
      <c r="B23" s="24"/>
      <c r="C23" s="167" t="s">
        <v>32</v>
      </c>
      <c r="D23" s="24"/>
    </row>
    <row r="24" ht="18.75" customHeight="1" spans="1:4">
      <c r="A24" s="169" t="s">
        <v>26</v>
      </c>
      <c r="B24" s="24"/>
      <c r="C24" s="167" t="s">
        <v>33</v>
      </c>
      <c r="D24" s="24"/>
    </row>
    <row r="25" ht="18.75" customHeight="1" spans="1:4">
      <c r="A25" s="169" t="s">
        <v>26</v>
      </c>
      <c r="B25" s="24"/>
      <c r="C25" s="167" t="s">
        <v>34</v>
      </c>
      <c r="D25" s="24"/>
    </row>
    <row r="26" ht="18.75" customHeight="1" spans="1:4">
      <c r="A26" s="169" t="s">
        <v>26</v>
      </c>
      <c r="B26" s="24"/>
      <c r="C26" s="167" t="s">
        <v>35</v>
      </c>
      <c r="D26" s="24">
        <v>81347</v>
      </c>
    </row>
    <row r="27" ht="18.75" customHeight="1" spans="1:4">
      <c r="A27" s="169" t="s">
        <v>26</v>
      </c>
      <c r="B27" s="24"/>
      <c r="C27" s="167" t="s">
        <v>36</v>
      </c>
      <c r="D27" s="24">
        <v>1050426.4</v>
      </c>
    </row>
    <row r="28" ht="18.75" customHeight="1" spans="1:4">
      <c r="A28" s="169" t="s">
        <v>26</v>
      </c>
      <c r="B28" s="24"/>
      <c r="C28" s="167" t="s">
        <v>37</v>
      </c>
      <c r="D28" s="24"/>
    </row>
    <row r="29" ht="18.75" customHeight="1" spans="1:4">
      <c r="A29" s="169" t="s">
        <v>26</v>
      </c>
      <c r="B29" s="24"/>
      <c r="C29" s="167" t="s">
        <v>38</v>
      </c>
      <c r="D29" s="24"/>
    </row>
    <row r="30" ht="18.75" customHeight="1" spans="1:4">
      <c r="A30" s="169" t="s">
        <v>26</v>
      </c>
      <c r="B30" s="24"/>
      <c r="C30" s="167" t="s">
        <v>39</v>
      </c>
      <c r="D30" s="24"/>
    </row>
    <row r="31" ht="18.75" customHeight="1" spans="1:4">
      <c r="A31" s="170" t="s">
        <v>26</v>
      </c>
      <c r="B31" s="24"/>
      <c r="C31" s="168" t="s">
        <v>40</v>
      </c>
      <c r="D31" s="24"/>
    </row>
    <row r="32" ht="18.75" customHeight="1" spans="1:4">
      <c r="A32" s="170" t="s">
        <v>26</v>
      </c>
      <c r="B32" s="24"/>
      <c r="C32" s="168" t="s">
        <v>41</v>
      </c>
      <c r="D32" s="24"/>
    </row>
    <row r="33" ht="18.75" customHeight="1" spans="1:4">
      <c r="A33" s="170" t="s">
        <v>26</v>
      </c>
      <c r="B33" s="24"/>
      <c r="C33" s="168" t="s">
        <v>42</v>
      </c>
      <c r="D33" s="24"/>
    </row>
    <row r="34" ht="18.75" customHeight="1" spans="1:4">
      <c r="A34" s="210"/>
      <c r="B34" s="171"/>
      <c r="C34" s="168" t="s">
        <v>43</v>
      </c>
      <c r="D34" s="24"/>
    </row>
    <row r="35" ht="18.75" customHeight="1" spans="1:4">
      <c r="A35" s="210" t="s">
        <v>44</v>
      </c>
      <c r="B35" s="171">
        <f>SUM(B8:B12)</f>
        <v>1865520.03</v>
      </c>
      <c r="C35" s="211" t="s">
        <v>45</v>
      </c>
      <c r="D35" s="171">
        <v>1865520.03</v>
      </c>
    </row>
    <row r="36" ht="18.75" customHeight="1" spans="1:4">
      <c r="A36" s="212" t="s">
        <v>46</v>
      </c>
      <c r="B36" s="24"/>
      <c r="C36" s="133" t="s">
        <v>47</v>
      </c>
      <c r="D36" s="24"/>
    </row>
    <row r="37" ht="18.75" customHeight="1" spans="1:4">
      <c r="A37" s="212" t="s">
        <v>48</v>
      </c>
      <c r="B37" s="24"/>
      <c r="C37" s="133" t="s">
        <v>48</v>
      </c>
      <c r="D37" s="24"/>
    </row>
    <row r="38" ht="18.75" customHeight="1" spans="1:4">
      <c r="A38" s="212" t="s">
        <v>49</v>
      </c>
      <c r="B38" s="24">
        <f>B36-B37</f>
        <v>0</v>
      </c>
      <c r="C38" s="133" t="s">
        <v>50</v>
      </c>
      <c r="D38" s="24"/>
    </row>
    <row r="39" ht="18.75" customHeight="1" spans="1:4">
      <c r="A39" s="213" t="s">
        <v>51</v>
      </c>
      <c r="B39" s="171">
        <f t="shared" ref="B39:D39" si="1">B35+B36</f>
        <v>1865520.03</v>
      </c>
      <c r="C39" s="211" t="s">
        <v>52</v>
      </c>
      <c r="D39" s="171">
        <f t="shared" si="1"/>
        <v>1865520.03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8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W26" sqref="W26"/>
    </sheetView>
  </sheetViews>
  <sheetFormatPr defaultColWidth="9.14285714285714" defaultRowHeight="14.25" customHeight="1"/>
  <cols>
    <col min="1" max="1" width="21.1428571428571" customWidth="1"/>
    <col min="2" max="2" width="35.2857142857143" customWidth="1"/>
    <col min="3" max="8" width="20.4190476190476" customWidth="1"/>
    <col min="9" max="11" width="20.5714285714286" customWidth="1"/>
    <col min="12" max="12" width="20.4190476190476" customWidth="1"/>
    <col min="13" max="13" width="20.5714285714286" customWidth="1"/>
    <col min="14" max="19" width="20.4190476190476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" customHeight="1" spans="10:19">
      <c r="J2" s="200"/>
      <c r="O2" s="68"/>
      <c r="P2" s="68"/>
      <c r="Q2" s="68"/>
      <c r="R2" s="68"/>
      <c r="S2" s="39" t="s">
        <v>53</v>
      </c>
    </row>
    <row r="3" ht="57.75" customHeight="1" spans="1:19">
      <c r="A3" s="129" t="str">
        <f>"2025"&amp;"年部门收入预算表"</f>
        <v>2025年部门收入预算表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201"/>
      <c r="P3" s="201"/>
      <c r="Q3" s="201"/>
      <c r="R3" s="201"/>
      <c r="S3" s="201"/>
    </row>
    <row r="4" ht="18.75" customHeight="1" spans="1:19">
      <c r="A4" s="42" t="str">
        <f>"单位名称："&amp;"凤庆县供销合作社联合社"</f>
        <v>单位名称：凤庆县供销合作社联合社</v>
      </c>
      <c r="B4" s="94"/>
      <c r="C4" s="94"/>
      <c r="D4" s="94"/>
      <c r="E4" s="94"/>
      <c r="F4" s="94"/>
      <c r="G4" s="94"/>
      <c r="H4" s="94"/>
      <c r="I4" s="94"/>
      <c r="J4" s="72"/>
      <c r="K4" s="94"/>
      <c r="L4" s="94"/>
      <c r="M4" s="94"/>
      <c r="N4" s="94"/>
      <c r="O4" s="72"/>
      <c r="P4" s="72"/>
      <c r="Q4" s="72"/>
      <c r="R4" s="72"/>
      <c r="S4" s="39" t="s">
        <v>1</v>
      </c>
    </row>
    <row r="5" ht="18.75" customHeight="1" spans="1:19">
      <c r="A5" s="185" t="s">
        <v>54</v>
      </c>
      <c r="B5" s="186" t="s">
        <v>55</v>
      </c>
      <c r="C5" s="186" t="s">
        <v>56</v>
      </c>
      <c r="D5" s="187" t="s">
        <v>57</v>
      </c>
      <c r="E5" s="188"/>
      <c r="F5" s="188"/>
      <c r="G5" s="188"/>
      <c r="H5" s="188"/>
      <c r="I5" s="188"/>
      <c r="J5" s="202"/>
      <c r="K5" s="188"/>
      <c r="L5" s="188"/>
      <c r="M5" s="188"/>
      <c r="N5" s="203"/>
      <c r="O5" s="187" t="s">
        <v>46</v>
      </c>
      <c r="P5" s="187"/>
      <c r="Q5" s="187"/>
      <c r="R5" s="187"/>
      <c r="S5" s="206"/>
    </row>
    <row r="6" ht="18.75" customHeight="1" spans="1:19">
      <c r="A6" s="189"/>
      <c r="B6" s="190"/>
      <c r="C6" s="190"/>
      <c r="D6" s="191" t="s">
        <v>58</v>
      </c>
      <c r="E6" s="191" t="s">
        <v>59</v>
      </c>
      <c r="F6" s="191" t="s">
        <v>60</v>
      </c>
      <c r="G6" s="191" t="s">
        <v>61</v>
      </c>
      <c r="H6" s="191" t="s">
        <v>62</v>
      </c>
      <c r="I6" s="204" t="s">
        <v>63</v>
      </c>
      <c r="J6" s="204"/>
      <c r="K6" s="204"/>
      <c r="L6" s="204"/>
      <c r="M6" s="204"/>
      <c r="N6" s="194"/>
      <c r="O6" s="191" t="s">
        <v>58</v>
      </c>
      <c r="P6" s="191" t="s">
        <v>59</v>
      </c>
      <c r="Q6" s="191" t="s">
        <v>60</v>
      </c>
      <c r="R6" s="191" t="s">
        <v>61</v>
      </c>
      <c r="S6" s="191" t="s">
        <v>64</v>
      </c>
    </row>
    <row r="7" ht="18.75" customHeight="1" spans="1:19">
      <c r="A7" s="192"/>
      <c r="B7" s="193"/>
      <c r="C7" s="193"/>
      <c r="D7" s="194"/>
      <c r="E7" s="194"/>
      <c r="F7" s="194"/>
      <c r="G7" s="194"/>
      <c r="H7" s="194"/>
      <c r="I7" s="193" t="s">
        <v>58</v>
      </c>
      <c r="J7" s="193" t="s">
        <v>65</v>
      </c>
      <c r="K7" s="193" t="s">
        <v>66</v>
      </c>
      <c r="L7" s="193" t="s">
        <v>67</v>
      </c>
      <c r="M7" s="193" t="s">
        <v>68</v>
      </c>
      <c r="N7" s="193" t="s">
        <v>69</v>
      </c>
      <c r="O7" s="205"/>
      <c r="P7" s="205"/>
      <c r="Q7" s="205"/>
      <c r="R7" s="205"/>
      <c r="S7" s="194"/>
    </row>
    <row r="8" ht="18.75" customHeight="1" spans="1:19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</row>
    <row r="9" ht="18.75" customHeight="1" spans="1:19">
      <c r="A9" s="195" t="s">
        <v>70</v>
      </c>
      <c r="B9" s="196" t="s">
        <v>71</v>
      </c>
      <c r="C9" s="24">
        <v>1865520.03</v>
      </c>
      <c r="D9" s="24">
        <v>1865520.03</v>
      </c>
      <c r="E9" s="24">
        <v>1865520.03</v>
      </c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ht="18.75" customHeight="1" spans="1:19">
      <c r="A10" s="98" t="s">
        <v>72</v>
      </c>
      <c r="B10" s="197" t="s">
        <v>71</v>
      </c>
      <c r="C10" s="24">
        <v>1865520.03</v>
      </c>
      <c r="D10" s="24">
        <v>1865520.03</v>
      </c>
      <c r="E10" s="24">
        <v>1865520.03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</row>
    <row r="11" ht="18.75" customHeight="1" spans="1:19">
      <c r="A11" s="198" t="s">
        <v>56</v>
      </c>
      <c r="B11" s="199"/>
      <c r="C11" s="24">
        <v>1865520.03</v>
      </c>
      <c r="D11" s="24">
        <v>1865520.03</v>
      </c>
      <c r="E11" s="24">
        <v>1865520.03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39" right="0.39" top="0.51" bottom="0.51" header="0.31" footer="0.31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25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285714285714" defaultRowHeight="14.25" customHeight="1"/>
  <cols>
    <col min="1" max="1" width="14.2857142857143" customWidth="1"/>
    <col min="2" max="2" width="37.7142857142857" customWidth="1"/>
    <col min="3" max="6" width="19.1428571428571" customWidth="1"/>
    <col min="7" max="8" width="19" customWidth="1"/>
    <col min="9" max="9" width="18.847619047619" customWidth="1"/>
    <col min="10" max="11" width="19" customWidth="1"/>
    <col min="12" max="14" width="18.847619047619" customWidth="1"/>
    <col min="15" max="15" width="19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" customHeight="1" spans="1:15">
      <c r="A2" s="2"/>
      <c r="B2" s="2"/>
      <c r="C2" s="2"/>
      <c r="D2" s="173"/>
      <c r="E2" s="2"/>
      <c r="F2" s="2"/>
      <c r="G2" s="2"/>
      <c r="H2" s="173"/>
      <c r="I2" s="2"/>
      <c r="J2" s="173"/>
      <c r="K2" s="2"/>
      <c r="L2" s="2"/>
      <c r="M2" s="2"/>
      <c r="N2" s="2"/>
      <c r="O2" s="40" t="s">
        <v>73</v>
      </c>
    </row>
    <row r="3" ht="42" customHeight="1" spans="1:15">
      <c r="A3" s="6" t="str">
        <f>"2025"&amp;"年部门支出预算表"</f>
        <v>2025年部门支出预算表</v>
      </c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ht="18.75" customHeight="1" spans="1:15">
      <c r="A4" s="175" t="str">
        <f>"单位名称："&amp;"凤庆县供销合作社联合社"</f>
        <v>单位名称：凤庆县供销合作社联合社</v>
      </c>
      <c r="B4" s="176"/>
      <c r="C4" s="63"/>
      <c r="D4" s="31"/>
      <c r="E4" s="63"/>
      <c r="F4" s="63"/>
      <c r="G4" s="63"/>
      <c r="H4" s="31"/>
      <c r="I4" s="63"/>
      <c r="J4" s="31"/>
      <c r="K4" s="63"/>
      <c r="L4" s="63"/>
      <c r="M4" s="183"/>
      <c r="N4" s="183"/>
      <c r="O4" s="40" t="s">
        <v>1</v>
      </c>
    </row>
    <row r="5" ht="18.75" customHeight="1" spans="1:15">
      <c r="A5" s="11" t="s">
        <v>74</v>
      </c>
      <c r="B5" s="11" t="s">
        <v>75</v>
      </c>
      <c r="C5" s="11" t="s">
        <v>56</v>
      </c>
      <c r="D5" s="13" t="s">
        <v>59</v>
      </c>
      <c r="E5" s="75" t="s">
        <v>76</v>
      </c>
      <c r="F5" s="139" t="s">
        <v>77</v>
      </c>
      <c r="G5" s="11" t="s">
        <v>60</v>
      </c>
      <c r="H5" s="11" t="s">
        <v>61</v>
      </c>
      <c r="I5" s="11" t="s">
        <v>78</v>
      </c>
      <c r="J5" s="13" t="s">
        <v>79</v>
      </c>
      <c r="K5" s="14"/>
      <c r="L5" s="14"/>
      <c r="M5" s="14"/>
      <c r="N5" s="14"/>
      <c r="O5" s="15"/>
    </row>
    <row r="6" ht="30" customHeight="1" spans="1:15">
      <c r="A6" s="19"/>
      <c r="B6" s="19"/>
      <c r="C6" s="19"/>
      <c r="D6" s="67" t="s">
        <v>58</v>
      </c>
      <c r="E6" s="93" t="s">
        <v>76</v>
      </c>
      <c r="F6" s="93" t="s">
        <v>77</v>
      </c>
      <c r="G6" s="19"/>
      <c r="H6" s="19"/>
      <c r="I6" s="19"/>
      <c r="J6" s="67" t="s">
        <v>58</v>
      </c>
      <c r="K6" s="47" t="s">
        <v>80</v>
      </c>
      <c r="L6" s="47" t="s">
        <v>81</v>
      </c>
      <c r="M6" s="47" t="s">
        <v>82</v>
      </c>
      <c r="N6" s="47" t="s">
        <v>83</v>
      </c>
      <c r="O6" s="47" t="s">
        <v>84</v>
      </c>
    </row>
    <row r="7" ht="18.75" customHeight="1" spans="1:15">
      <c r="A7" s="118">
        <v>1</v>
      </c>
      <c r="B7" s="118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  <c r="J7" s="67">
        <v>10</v>
      </c>
      <c r="K7" s="67">
        <v>11</v>
      </c>
      <c r="L7" s="67">
        <v>12</v>
      </c>
      <c r="M7" s="67">
        <v>13</v>
      </c>
      <c r="N7" s="67">
        <v>14</v>
      </c>
      <c r="O7" s="67">
        <v>15</v>
      </c>
    </row>
    <row r="8" ht="18.75" customHeight="1" spans="1:15">
      <c r="A8" s="133" t="s">
        <v>85</v>
      </c>
      <c r="B8" s="162" t="s">
        <v>86</v>
      </c>
      <c r="C8" s="24">
        <v>557192.52</v>
      </c>
      <c r="D8" s="24">
        <v>557192.52</v>
      </c>
      <c r="E8" s="24">
        <v>557192.52</v>
      </c>
      <c r="F8" s="24"/>
      <c r="G8" s="24"/>
      <c r="H8" s="24"/>
      <c r="I8" s="24"/>
      <c r="J8" s="24"/>
      <c r="K8" s="24"/>
      <c r="L8" s="24"/>
      <c r="M8" s="24"/>
      <c r="N8" s="24"/>
      <c r="O8" s="24"/>
    </row>
    <row r="9" ht="18.75" customHeight="1" spans="1:15">
      <c r="A9" s="177" t="s">
        <v>87</v>
      </c>
      <c r="B9" s="214" t="s">
        <v>88</v>
      </c>
      <c r="C9" s="24">
        <v>539192.52</v>
      </c>
      <c r="D9" s="24">
        <v>539192.52</v>
      </c>
      <c r="E9" s="24">
        <v>539192.52</v>
      </c>
      <c r="F9" s="24"/>
      <c r="G9" s="24"/>
      <c r="H9" s="24"/>
      <c r="I9" s="24"/>
      <c r="J9" s="24"/>
      <c r="K9" s="24"/>
      <c r="L9" s="24"/>
      <c r="M9" s="24"/>
      <c r="N9" s="24"/>
      <c r="O9" s="24"/>
    </row>
    <row r="10" ht="18.75" customHeight="1" spans="1:15">
      <c r="A10" s="179" t="s">
        <v>89</v>
      </c>
      <c r="B10" s="215" t="s">
        <v>90</v>
      </c>
      <c r="C10" s="24">
        <v>430729.8</v>
      </c>
      <c r="D10" s="24">
        <v>430729.8</v>
      </c>
      <c r="E10" s="24">
        <v>430729.8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ht="18.75" customHeight="1" spans="1:15">
      <c r="A11" s="179" t="s">
        <v>91</v>
      </c>
      <c r="B11" s="215" t="s">
        <v>92</v>
      </c>
      <c r="C11" s="24">
        <v>108462.72</v>
      </c>
      <c r="D11" s="24">
        <v>108462.72</v>
      </c>
      <c r="E11" s="24">
        <v>108462.72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ht="18.75" customHeight="1" spans="1:15">
      <c r="A12" s="177" t="s">
        <v>93</v>
      </c>
      <c r="B12" s="214" t="s">
        <v>94</v>
      </c>
      <c r="C12" s="24">
        <v>18000</v>
      </c>
      <c r="D12" s="24">
        <v>18000</v>
      </c>
      <c r="E12" s="24">
        <v>18000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ht="18.75" customHeight="1" spans="1:15">
      <c r="A13" s="179" t="s">
        <v>95</v>
      </c>
      <c r="B13" s="215" t="s">
        <v>96</v>
      </c>
      <c r="C13" s="24">
        <v>18000</v>
      </c>
      <c r="D13" s="24">
        <v>18000</v>
      </c>
      <c r="E13" s="24">
        <v>18000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ht="18.75" customHeight="1" spans="1:15">
      <c r="A14" s="133" t="s">
        <v>97</v>
      </c>
      <c r="B14" s="162" t="s">
        <v>98</v>
      </c>
      <c r="C14" s="24">
        <v>176554.11</v>
      </c>
      <c r="D14" s="24">
        <v>176554.11</v>
      </c>
      <c r="E14" s="24">
        <v>176554.11</v>
      </c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ht="18.75" customHeight="1" spans="1:15">
      <c r="A15" s="177" t="s">
        <v>99</v>
      </c>
      <c r="B15" s="214" t="s">
        <v>100</v>
      </c>
      <c r="C15" s="24">
        <v>176554.11</v>
      </c>
      <c r="D15" s="24">
        <v>176554.11</v>
      </c>
      <c r="E15" s="24">
        <v>176554.11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ht="18.75" customHeight="1" spans="1:15">
      <c r="A16" s="179" t="s">
        <v>101</v>
      </c>
      <c r="B16" s="215" t="s">
        <v>102</v>
      </c>
      <c r="C16" s="24">
        <v>168130.33</v>
      </c>
      <c r="D16" s="24">
        <v>168130.33</v>
      </c>
      <c r="E16" s="24">
        <v>168130.33</v>
      </c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ht="18.75" customHeight="1" spans="1:15">
      <c r="A17" s="179" t="s">
        <v>103</v>
      </c>
      <c r="B17" s="215" t="s">
        <v>104</v>
      </c>
      <c r="C17" s="24">
        <v>8423.78</v>
      </c>
      <c r="D17" s="24">
        <v>8423.78</v>
      </c>
      <c r="E17" s="24">
        <v>8423.78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ht="18.75" customHeight="1" spans="1:15">
      <c r="A18" s="133" t="s">
        <v>105</v>
      </c>
      <c r="B18" s="162" t="s">
        <v>106</v>
      </c>
      <c r="C18" s="24">
        <v>81347</v>
      </c>
      <c r="D18" s="24">
        <v>81347</v>
      </c>
      <c r="E18" s="24">
        <v>81347</v>
      </c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ht="18.75" customHeight="1" spans="1:15">
      <c r="A19" s="177" t="s">
        <v>107</v>
      </c>
      <c r="B19" s="214" t="s">
        <v>108</v>
      </c>
      <c r="C19" s="24">
        <v>81347</v>
      </c>
      <c r="D19" s="24">
        <v>81347</v>
      </c>
      <c r="E19" s="24">
        <v>81347</v>
      </c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ht="18.75" customHeight="1" spans="1:15">
      <c r="A20" s="179" t="s">
        <v>109</v>
      </c>
      <c r="B20" s="215" t="s">
        <v>110</v>
      </c>
      <c r="C20" s="24">
        <v>81347</v>
      </c>
      <c r="D20" s="24">
        <v>81347</v>
      </c>
      <c r="E20" s="24">
        <v>81347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</row>
    <row r="21" ht="18.75" customHeight="1" spans="1:15">
      <c r="A21" s="133" t="s">
        <v>111</v>
      </c>
      <c r="B21" s="162" t="s">
        <v>112</v>
      </c>
      <c r="C21" s="24">
        <v>1050426.4</v>
      </c>
      <c r="D21" s="24">
        <v>1050426.4</v>
      </c>
      <c r="E21" s="24">
        <v>900426.4</v>
      </c>
      <c r="F21" s="24">
        <v>150000</v>
      </c>
      <c r="G21" s="24"/>
      <c r="H21" s="24"/>
      <c r="I21" s="24"/>
      <c r="J21" s="24"/>
      <c r="K21" s="24"/>
      <c r="L21" s="24"/>
      <c r="M21" s="24"/>
      <c r="N21" s="24"/>
      <c r="O21" s="24"/>
    </row>
    <row r="22" ht="18.75" customHeight="1" spans="1:15">
      <c r="A22" s="177" t="s">
        <v>113</v>
      </c>
      <c r="B22" s="214" t="s">
        <v>114</v>
      </c>
      <c r="C22" s="24">
        <v>1050426.4</v>
      </c>
      <c r="D22" s="24">
        <v>1050426.4</v>
      </c>
      <c r="E22" s="24">
        <v>900426.4</v>
      </c>
      <c r="F22" s="24">
        <v>150000</v>
      </c>
      <c r="G22" s="24"/>
      <c r="H22" s="24"/>
      <c r="I22" s="24"/>
      <c r="J22" s="24"/>
      <c r="K22" s="24"/>
      <c r="L22" s="24"/>
      <c r="M22" s="24"/>
      <c r="N22" s="24"/>
      <c r="O22" s="24"/>
    </row>
    <row r="23" ht="18.75" customHeight="1" spans="1:15">
      <c r="A23" s="179" t="s">
        <v>115</v>
      </c>
      <c r="B23" s="215" t="s">
        <v>116</v>
      </c>
      <c r="C23" s="24">
        <v>900426.4</v>
      </c>
      <c r="D23" s="24">
        <v>900426.4</v>
      </c>
      <c r="E23" s="24">
        <v>900426.4</v>
      </c>
      <c r="F23" s="24"/>
      <c r="G23" s="24"/>
      <c r="H23" s="24"/>
      <c r="I23" s="24"/>
      <c r="J23" s="24"/>
      <c r="K23" s="24"/>
      <c r="L23" s="24"/>
      <c r="M23" s="24"/>
      <c r="N23" s="24"/>
      <c r="O23" s="24"/>
    </row>
    <row r="24" ht="18.75" customHeight="1" spans="1:15">
      <c r="A24" s="179" t="s">
        <v>117</v>
      </c>
      <c r="B24" s="215" t="s">
        <v>118</v>
      </c>
      <c r="C24" s="24">
        <v>150000</v>
      </c>
      <c r="D24" s="24">
        <v>150000</v>
      </c>
      <c r="E24" s="24"/>
      <c r="F24" s="24">
        <v>150000</v>
      </c>
      <c r="G24" s="24"/>
      <c r="H24" s="24"/>
      <c r="I24" s="24"/>
      <c r="J24" s="24"/>
      <c r="K24" s="24"/>
      <c r="L24" s="24"/>
      <c r="M24" s="24"/>
      <c r="N24" s="24"/>
      <c r="O24" s="24"/>
    </row>
    <row r="25" ht="18.75" customHeight="1" spans="1:15">
      <c r="A25" s="181" t="s">
        <v>119</v>
      </c>
      <c r="B25" s="182" t="s">
        <v>119</v>
      </c>
      <c r="C25" s="24">
        <v>1865520.03</v>
      </c>
      <c r="D25" s="24">
        <v>1865520.03</v>
      </c>
      <c r="E25" s="24">
        <v>1715520.03</v>
      </c>
      <c r="F25" s="24">
        <v>150000</v>
      </c>
      <c r="G25" s="24"/>
      <c r="H25" s="24"/>
      <c r="I25" s="24"/>
      <c r="J25" s="24"/>
      <c r="K25" s="24"/>
      <c r="L25" s="24"/>
      <c r="M25" s="24"/>
      <c r="N25" s="24"/>
      <c r="O25" s="24"/>
    </row>
  </sheetData>
  <mergeCells count="11">
    <mergeCell ref="A3:O3"/>
    <mergeCell ref="A4:L4"/>
    <mergeCell ref="D5:F5"/>
    <mergeCell ref="J5:O5"/>
    <mergeCell ref="A25:B25"/>
    <mergeCell ref="A5:A6"/>
    <mergeCell ref="B5:B6"/>
    <mergeCell ref="C5:C6"/>
    <mergeCell ref="G5:G6"/>
    <mergeCell ref="H5:H6"/>
    <mergeCell ref="I5:I6"/>
  </mergeCells>
  <printOptions horizontalCentered="1"/>
  <pageMargins left="0.39" right="0.39" top="0.51" bottom="0.51" header="0.31" footer="0.31"/>
  <pageSetup paperSize="9" scale="58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7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3"/>
  <cols>
    <col min="1" max="1" width="39.2857142857143" customWidth="1"/>
    <col min="2" max="2" width="30.847619047619" customWidth="1"/>
    <col min="3" max="3" width="35.847619047619" customWidth="1"/>
    <col min="4" max="4" width="29.847619047619" customWidth="1"/>
  </cols>
  <sheetData>
    <row r="1" customHeight="1" spans="1:4">
      <c r="A1" s="1"/>
      <c r="B1" s="1"/>
      <c r="C1" s="1"/>
      <c r="D1" s="1"/>
    </row>
    <row r="2" ht="15" customHeight="1" spans="1:4">
      <c r="A2" s="2"/>
      <c r="B2" s="2"/>
      <c r="C2" s="2"/>
      <c r="D2" s="40" t="s">
        <v>120</v>
      </c>
    </row>
    <row r="3" ht="36" customHeight="1" spans="1:4">
      <c r="A3" s="6" t="str">
        <f>"2025"&amp;"年部门财政拨款收支预算总表"</f>
        <v>2025年部门财政拨款收支预算总表</v>
      </c>
      <c r="B3" s="160"/>
      <c r="C3" s="160"/>
      <c r="D3" s="160"/>
    </row>
    <row r="4" ht="18.75" customHeight="1" spans="1:4">
      <c r="A4" s="8" t="str">
        <f>"单位名称："&amp;"凤庆县供销合作社联合社"</f>
        <v>单位名称：凤庆县供销合作社联合社</v>
      </c>
      <c r="B4" s="161"/>
      <c r="C4" s="161"/>
      <c r="D4" s="40" t="s">
        <v>1</v>
      </c>
    </row>
    <row r="5" ht="18.75" customHeight="1" spans="1:4">
      <c r="A5" s="13" t="s">
        <v>2</v>
      </c>
      <c r="B5" s="15"/>
      <c r="C5" s="13" t="s">
        <v>3</v>
      </c>
      <c r="D5" s="15"/>
    </row>
    <row r="6" ht="18.75" customHeight="1" spans="1:4">
      <c r="A6" s="32" t="s">
        <v>4</v>
      </c>
      <c r="B6" s="108" t="str">
        <f t="shared" ref="B6:D6" si="0">"2025"&amp;"年预算数"</f>
        <v>2025年预算数</v>
      </c>
      <c r="C6" s="32" t="s">
        <v>121</v>
      </c>
      <c r="D6" s="108" t="str">
        <f t="shared" si="0"/>
        <v>2025年预算数</v>
      </c>
    </row>
    <row r="7" ht="18.75" customHeight="1" spans="1:4">
      <c r="A7" s="34"/>
      <c r="B7" s="19"/>
      <c r="C7" s="34"/>
      <c r="D7" s="19"/>
    </row>
    <row r="8" ht="18.75" customHeight="1" spans="1:4">
      <c r="A8" s="162" t="s">
        <v>122</v>
      </c>
      <c r="B8" s="24">
        <v>1865520.03</v>
      </c>
      <c r="C8" s="23" t="s">
        <v>123</v>
      </c>
      <c r="D8" s="24">
        <v>1865520.03</v>
      </c>
    </row>
    <row r="9" ht="18.75" customHeight="1" spans="1:4">
      <c r="A9" s="163" t="s">
        <v>124</v>
      </c>
      <c r="B9" s="24">
        <v>1865520.03</v>
      </c>
      <c r="C9" s="23" t="s">
        <v>125</v>
      </c>
      <c r="D9" s="24"/>
    </row>
    <row r="10" ht="18.75" customHeight="1" spans="1:4">
      <c r="A10" s="163" t="s">
        <v>126</v>
      </c>
      <c r="B10" s="24"/>
      <c r="C10" s="23" t="s">
        <v>127</v>
      </c>
      <c r="D10" s="24"/>
    </row>
    <row r="11" ht="18.75" customHeight="1" spans="1:4">
      <c r="A11" s="163" t="s">
        <v>128</v>
      </c>
      <c r="B11" s="24"/>
      <c r="C11" s="23" t="s">
        <v>129</v>
      </c>
      <c r="D11" s="24"/>
    </row>
    <row r="12" ht="18.75" customHeight="1" spans="1:4">
      <c r="A12" s="164" t="s">
        <v>130</v>
      </c>
      <c r="B12" s="24"/>
      <c r="C12" s="165" t="s">
        <v>131</v>
      </c>
      <c r="D12" s="24"/>
    </row>
    <row r="13" ht="18.75" customHeight="1" spans="1:4">
      <c r="A13" s="166" t="s">
        <v>124</v>
      </c>
      <c r="B13" s="24"/>
      <c r="C13" s="167" t="s">
        <v>132</v>
      </c>
      <c r="D13" s="24"/>
    </row>
    <row r="14" ht="18.75" customHeight="1" spans="1:4">
      <c r="A14" s="166" t="s">
        <v>126</v>
      </c>
      <c r="B14" s="24"/>
      <c r="C14" s="167" t="s">
        <v>133</v>
      </c>
      <c r="D14" s="24"/>
    </row>
    <row r="15" ht="18.75" customHeight="1" spans="1:4">
      <c r="A15" s="166" t="s">
        <v>128</v>
      </c>
      <c r="B15" s="24"/>
      <c r="C15" s="167" t="s">
        <v>134</v>
      </c>
      <c r="D15" s="24"/>
    </row>
    <row r="16" ht="18.75" customHeight="1" spans="1:4">
      <c r="A16" s="166" t="s">
        <v>26</v>
      </c>
      <c r="B16" s="24"/>
      <c r="C16" s="167" t="s">
        <v>135</v>
      </c>
      <c r="D16" s="24">
        <v>557192.52</v>
      </c>
    </row>
    <row r="17" ht="18.75" customHeight="1" spans="1:4">
      <c r="A17" s="166" t="s">
        <v>26</v>
      </c>
      <c r="B17" s="24" t="s">
        <v>26</v>
      </c>
      <c r="C17" s="167" t="s">
        <v>136</v>
      </c>
      <c r="D17" s="24">
        <v>176554.11</v>
      </c>
    </row>
    <row r="18" ht="18.75" customHeight="1" spans="1:4">
      <c r="A18" s="168" t="s">
        <v>26</v>
      </c>
      <c r="B18" s="24" t="s">
        <v>26</v>
      </c>
      <c r="C18" s="167" t="s">
        <v>137</v>
      </c>
      <c r="D18" s="24"/>
    </row>
    <row r="19" ht="18.75" customHeight="1" spans="1:4">
      <c r="A19" s="168" t="s">
        <v>26</v>
      </c>
      <c r="B19" s="24" t="s">
        <v>26</v>
      </c>
      <c r="C19" s="167" t="s">
        <v>138</v>
      </c>
      <c r="D19" s="24"/>
    </row>
    <row r="20" ht="18.75" customHeight="1" spans="1:4">
      <c r="A20" s="169" t="s">
        <v>26</v>
      </c>
      <c r="B20" s="24" t="s">
        <v>26</v>
      </c>
      <c r="C20" s="167" t="s">
        <v>139</v>
      </c>
      <c r="D20" s="24"/>
    </row>
    <row r="21" ht="18.75" customHeight="1" spans="1:4">
      <c r="A21" s="169" t="s">
        <v>26</v>
      </c>
      <c r="B21" s="24" t="s">
        <v>26</v>
      </c>
      <c r="C21" s="167" t="s">
        <v>140</v>
      </c>
      <c r="D21" s="24"/>
    </row>
    <row r="22" ht="18.75" customHeight="1" spans="1:4">
      <c r="A22" s="169" t="s">
        <v>26</v>
      </c>
      <c r="B22" s="24" t="s">
        <v>26</v>
      </c>
      <c r="C22" s="167" t="s">
        <v>141</v>
      </c>
      <c r="D22" s="24"/>
    </row>
    <row r="23" ht="18.75" customHeight="1" spans="1:4">
      <c r="A23" s="169" t="s">
        <v>26</v>
      </c>
      <c r="B23" s="24" t="s">
        <v>26</v>
      </c>
      <c r="C23" s="167" t="s">
        <v>142</v>
      </c>
      <c r="D23" s="24"/>
    </row>
    <row r="24" ht="18.75" customHeight="1" spans="1:4">
      <c r="A24" s="169" t="s">
        <v>26</v>
      </c>
      <c r="B24" s="24" t="s">
        <v>26</v>
      </c>
      <c r="C24" s="167" t="s">
        <v>143</v>
      </c>
      <c r="D24" s="24"/>
    </row>
    <row r="25" ht="18.75" customHeight="1" spans="1:4">
      <c r="A25" s="169" t="s">
        <v>26</v>
      </c>
      <c r="B25" s="24" t="s">
        <v>26</v>
      </c>
      <c r="C25" s="167" t="s">
        <v>144</v>
      </c>
      <c r="D25" s="24"/>
    </row>
    <row r="26" ht="18.75" customHeight="1" spans="1:4">
      <c r="A26" s="169" t="s">
        <v>26</v>
      </c>
      <c r="B26" s="24" t="s">
        <v>26</v>
      </c>
      <c r="C26" s="167" t="s">
        <v>145</v>
      </c>
      <c r="D26" s="24"/>
    </row>
    <row r="27" ht="18.75" customHeight="1" spans="1:4">
      <c r="A27" s="169" t="s">
        <v>26</v>
      </c>
      <c r="B27" s="24" t="s">
        <v>26</v>
      </c>
      <c r="C27" s="167" t="s">
        <v>146</v>
      </c>
      <c r="D27" s="24">
        <v>81347</v>
      </c>
    </row>
    <row r="28" ht="18.75" customHeight="1" spans="1:4">
      <c r="A28" s="169" t="s">
        <v>26</v>
      </c>
      <c r="B28" s="24" t="s">
        <v>26</v>
      </c>
      <c r="C28" s="167" t="s">
        <v>147</v>
      </c>
      <c r="D28" s="24">
        <v>1050426.4</v>
      </c>
    </row>
    <row r="29" ht="18.75" customHeight="1" spans="1:4">
      <c r="A29" s="169" t="s">
        <v>26</v>
      </c>
      <c r="B29" s="24" t="s">
        <v>26</v>
      </c>
      <c r="C29" s="167" t="s">
        <v>148</v>
      </c>
      <c r="D29" s="24"/>
    </row>
    <row r="30" ht="18.75" customHeight="1" spans="1:4">
      <c r="A30" s="169" t="s">
        <v>26</v>
      </c>
      <c r="B30" s="24" t="s">
        <v>26</v>
      </c>
      <c r="C30" s="167" t="s">
        <v>149</v>
      </c>
      <c r="D30" s="24"/>
    </row>
    <row r="31" ht="18.75" customHeight="1" spans="1:4">
      <c r="A31" s="169" t="s">
        <v>26</v>
      </c>
      <c r="B31" s="24" t="s">
        <v>26</v>
      </c>
      <c r="C31" s="167" t="s">
        <v>150</v>
      </c>
      <c r="D31" s="24"/>
    </row>
    <row r="32" ht="18.75" customHeight="1" spans="1:4">
      <c r="A32" s="170" t="s">
        <v>26</v>
      </c>
      <c r="B32" s="24" t="s">
        <v>26</v>
      </c>
      <c r="C32" s="167" t="s">
        <v>151</v>
      </c>
      <c r="D32" s="24"/>
    </row>
    <row r="33" ht="18.75" customHeight="1" spans="1:4">
      <c r="A33" s="170" t="s">
        <v>26</v>
      </c>
      <c r="B33" s="24" t="s">
        <v>26</v>
      </c>
      <c r="C33" s="167" t="s">
        <v>152</v>
      </c>
      <c r="D33" s="24"/>
    </row>
    <row r="34" ht="18.75" customHeight="1" spans="1:4">
      <c r="A34" s="170" t="s">
        <v>26</v>
      </c>
      <c r="B34" s="24" t="s">
        <v>26</v>
      </c>
      <c r="C34" s="167" t="s">
        <v>153</v>
      </c>
      <c r="D34" s="24"/>
    </row>
    <row r="35" ht="18.75" customHeight="1" spans="1:4">
      <c r="A35" s="170"/>
      <c r="B35" s="24"/>
      <c r="C35" s="167" t="s">
        <v>154</v>
      </c>
      <c r="D35" s="24"/>
    </row>
    <row r="36" ht="18.75" customHeight="1" spans="1:4">
      <c r="A36" s="170" t="s">
        <v>26</v>
      </c>
      <c r="B36" s="24" t="s">
        <v>26</v>
      </c>
      <c r="C36" s="167" t="s">
        <v>155</v>
      </c>
      <c r="D36" s="24"/>
    </row>
    <row r="37" ht="18.75" customHeight="1" spans="1:4">
      <c r="A37" s="56" t="s">
        <v>156</v>
      </c>
      <c r="B37" s="171">
        <v>1865520.03</v>
      </c>
      <c r="C37" s="172" t="s">
        <v>52</v>
      </c>
      <c r="D37" s="171">
        <v>1865520.03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rintOptions horizontalCentered="1"/>
  <pageMargins left="0.39" right="0.39" top="0.51" bottom="0.51" header="0.31" footer="0.31"/>
  <pageSetup paperSize="9" scale="78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showZeros="0" workbookViewId="0">
      <pane ySplit="1" topLeftCell="A5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0.1428571428571" customWidth="1"/>
    <col min="2" max="2" width="44" customWidth="1"/>
    <col min="3" max="3" width="24.2857142857143" customWidth="1"/>
    <col min="4" max="4" width="20.4190476190476" customWidth="1"/>
    <col min="5" max="7" width="24.2857142857143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4:7">
      <c r="D2" s="151"/>
      <c r="F2" s="58"/>
      <c r="G2" s="40" t="s">
        <v>157</v>
      </c>
    </row>
    <row r="3" ht="39" customHeight="1" spans="1:7">
      <c r="A3" s="6" t="str">
        <f>"2025"&amp;"年一般公共预算支出预算表（按功能科目分类）"</f>
        <v>2025年一般公共预算支出预算表（按功能科目分类）</v>
      </c>
      <c r="B3" s="152"/>
      <c r="C3" s="152"/>
      <c r="D3" s="152"/>
      <c r="E3" s="152"/>
      <c r="F3" s="152"/>
      <c r="G3" s="152"/>
    </row>
    <row r="4" ht="18" customHeight="1" spans="1:7">
      <c r="A4" s="153" t="str">
        <f>"单位名称："&amp;"凤庆县供销合作社联合社"</f>
        <v>单位名称：凤庆县供销合作社联合社</v>
      </c>
      <c r="B4" s="30"/>
      <c r="C4" s="31"/>
      <c r="D4" s="31"/>
      <c r="E4" s="31"/>
      <c r="F4" s="103"/>
      <c r="G4" s="40" t="s">
        <v>1</v>
      </c>
    </row>
    <row r="5" ht="20.25" customHeight="1" spans="1:7">
      <c r="A5" s="154" t="s">
        <v>158</v>
      </c>
      <c r="B5" s="155"/>
      <c r="C5" s="108" t="s">
        <v>56</v>
      </c>
      <c r="D5" s="131" t="s">
        <v>76</v>
      </c>
      <c r="E5" s="14"/>
      <c r="F5" s="15"/>
      <c r="G5" s="124" t="s">
        <v>77</v>
      </c>
    </row>
    <row r="6" ht="20.25" customHeight="1" spans="1:7">
      <c r="A6" s="156" t="s">
        <v>74</v>
      </c>
      <c r="B6" s="156" t="s">
        <v>75</v>
      </c>
      <c r="C6" s="34"/>
      <c r="D6" s="67" t="s">
        <v>58</v>
      </c>
      <c r="E6" s="67" t="s">
        <v>159</v>
      </c>
      <c r="F6" s="67" t="s">
        <v>160</v>
      </c>
      <c r="G6" s="95"/>
    </row>
    <row r="7" ht="19.5" customHeight="1" spans="1:7">
      <c r="A7" s="156" t="s">
        <v>161</v>
      </c>
      <c r="B7" s="156" t="s">
        <v>162</v>
      </c>
      <c r="C7" s="156" t="s">
        <v>163</v>
      </c>
      <c r="D7" s="67">
        <v>4</v>
      </c>
      <c r="E7" s="157" t="s">
        <v>164</v>
      </c>
      <c r="F7" s="157" t="s">
        <v>165</v>
      </c>
      <c r="G7" s="156" t="s">
        <v>166</v>
      </c>
    </row>
    <row r="8" ht="18" customHeight="1" spans="1:7">
      <c r="A8" s="35" t="s">
        <v>85</v>
      </c>
      <c r="B8" s="35" t="s">
        <v>86</v>
      </c>
      <c r="C8" s="24">
        <v>557192.52</v>
      </c>
      <c r="D8" s="24">
        <v>557192.52</v>
      </c>
      <c r="E8" s="24">
        <v>557192.52</v>
      </c>
      <c r="F8" s="24"/>
      <c r="G8" s="24"/>
    </row>
    <row r="9" ht="18" customHeight="1" spans="1:7">
      <c r="A9" s="119" t="s">
        <v>87</v>
      </c>
      <c r="B9" s="119" t="s">
        <v>88</v>
      </c>
      <c r="C9" s="24">
        <v>539192.52</v>
      </c>
      <c r="D9" s="24">
        <v>539192.52</v>
      </c>
      <c r="E9" s="24">
        <v>539192.52</v>
      </c>
      <c r="F9" s="24"/>
      <c r="G9" s="24"/>
    </row>
    <row r="10" ht="18" customHeight="1" spans="1:7">
      <c r="A10" s="120" t="s">
        <v>89</v>
      </c>
      <c r="B10" s="120" t="s">
        <v>90</v>
      </c>
      <c r="C10" s="24">
        <v>430729.8</v>
      </c>
      <c r="D10" s="24">
        <v>430729.8</v>
      </c>
      <c r="E10" s="24">
        <v>430729.8</v>
      </c>
      <c r="F10" s="24"/>
      <c r="G10" s="24"/>
    </row>
    <row r="11" ht="18" customHeight="1" spans="1:7">
      <c r="A11" s="120" t="s">
        <v>91</v>
      </c>
      <c r="B11" s="120" t="s">
        <v>92</v>
      </c>
      <c r="C11" s="24">
        <v>108462.72</v>
      </c>
      <c r="D11" s="24">
        <v>108462.72</v>
      </c>
      <c r="E11" s="24">
        <v>108462.72</v>
      </c>
      <c r="F11" s="24"/>
      <c r="G11" s="24"/>
    </row>
    <row r="12" ht="18" customHeight="1" spans="1:7">
      <c r="A12" s="119" t="s">
        <v>93</v>
      </c>
      <c r="B12" s="119" t="s">
        <v>94</v>
      </c>
      <c r="C12" s="24">
        <v>18000</v>
      </c>
      <c r="D12" s="24">
        <v>18000</v>
      </c>
      <c r="E12" s="24">
        <v>18000</v>
      </c>
      <c r="F12" s="24"/>
      <c r="G12" s="24"/>
    </row>
    <row r="13" ht="18" customHeight="1" spans="1:7">
      <c r="A13" s="120" t="s">
        <v>95</v>
      </c>
      <c r="B13" s="120" t="s">
        <v>96</v>
      </c>
      <c r="C13" s="24">
        <v>18000</v>
      </c>
      <c r="D13" s="24">
        <v>18000</v>
      </c>
      <c r="E13" s="24">
        <v>18000</v>
      </c>
      <c r="F13" s="24"/>
      <c r="G13" s="24"/>
    </row>
    <row r="14" ht="18" customHeight="1" spans="1:7">
      <c r="A14" s="35" t="s">
        <v>97</v>
      </c>
      <c r="B14" s="35" t="s">
        <v>98</v>
      </c>
      <c r="C14" s="24">
        <v>176554.11</v>
      </c>
      <c r="D14" s="24">
        <v>176554.11</v>
      </c>
      <c r="E14" s="24">
        <v>176554.11</v>
      </c>
      <c r="F14" s="24"/>
      <c r="G14" s="24"/>
    </row>
    <row r="15" ht="18" customHeight="1" spans="1:7">
      <c r="A15" s="119" t="s">
        <v>99</v>
      </c>
      <c r="B15" s="119" t="s">
        <v>100</v>
      </c>
      <c r="C15" s="24">
        <v>176554.11</v>
      </c>
      <c r="D15" s="24">
        <v>176554.11</v>
      </c>
      <c r="E15" s="24">
        <v>176554.11</v>
      </c>
      <c r="F15" s="24"/>
      <c r="G15" s="24"/>
    </row>
    <row r="16" ht="18" customHeight="1" spans="1:7">
      <c r="A16" s="120" t="s">
        <v>101</v>
      </c>
      <c r="B16" s="120" t="s">
        <v>102</v>
      </c>
      <c r="C16" s="24">
        <v>168130.33</v>
      </c>
      <c r="D16" s="24">
        <v>168130.33</v>
      </c>
      <c r="E16" s="24">
        <v>168130.33</v>
      </c>
      <c r="F16" s="24"/>
      <c r="G16" s="24"/>
    </row>
    <row r="17" ht="18" customHeight="1" spans="1:7">
      <c r="A17" s="120" t="s">
        <v>103</v>
      </c>
      <c r="B17" s="120" t="s">
        <v>104</v>
      </c>
      <c r="C17" s="24">
        <v>8423.78</v>
      </c>
      <c r="D17" s="24">
        <v>8423.78</v>
      </c>
      <c r="E17" s="24">
        <v>8423.78</v>
      </c>
      <c r="F17" s="24"/>
      <c r="G17" s="24"/>
    </row>
    <row r="18" ht="18" customHeight="1" spans="1:7">
      <c r="A18" s="35" t="s">
        <v>105</v>
      </c>
      <c r="B18" s="35" t="s">
        <v>106</v>
      </c>
      <c r="C18" s="24">
        <v>81347</v>
      </c>
      <c r="D18" s="24">
        <v>81347</v>
      </c>
      <c r="E18" s="24">
        <v>81347</v>
      </c>
      <c r="F18" s="24"/>
      <c r="G18" s="24"/>
    </row>
    <row r="19" ht="18" customHeight="1" spans="1:7">
      <c r="A19" s="119" t="s">
        <v>107</v>
      </c>
      <c r="B19" s="119" t="s">
        <v>108</v>
      </c>
      <c r="C19" s="24">
        <v>81347</v>
      </c>
      <c r="D19" s="24">
        <v>81347</v>
      </c>
      <c r="E19" s="24">
        <v>81347</v>
      </c>
      <c r="F19" s="24"/>
      <c r="G19" s="24"/>
    </row>
    <row r="20" ht="18" customHeight="1" spans="1:7">
      <c r="A20" s="120" t="s">
        <v>109</v>
      </c>
      <c r="B20" s="120" t="s">
        <v>110</v>
      </c>
      <c r="C20" s="24">
        <v>81347</v>
      </c>
      <c r="D20" s="24">
        <v>81347</v>
      </c>
      <c r="E20" s="24">
        <v>81347</v>
      </c>
      <c r="F20" s="24"/>
      <c r="G20" s="24"/>
    </row>
    <row r="21" ht="18" customHeight="1" spans="1:7">
      <c r="A21" s="35" t="s">
        <v>111</v>
      </c>
      <c r="B21" s="35" t="s">
        <v>112</v>
      </c>
      <c r="C21" s="24">
        <v>1050426.4</v>
      </c>
      <c r="D21" s="24">
        <v>900426.4</v>
      </c>
      <c r="E21" s="24">
        <v>788803.4</v>
      </c>
      <c r="F21" s="24">
        <v>111623</v>
      </c>
      <c r="G21" s="24">
        <v>150000</v>
      </c>
    </row>
    <row r="22" ht="18" customHeight="1" spans="1:7">
      <c r="A22" s="119" t="s">
        <v>113</v>
      </c>
      <c r="B22" s="119" t="s">
        <v>114</v>
      </c>
      <c r="C22" s="24">
        <v>1050426.4</v>
      </c>
      <c r="D22" s="24">
        <v>900426.4</v>
      </c>
      <c r="E22" s="24">
        <v>788803.4</v>
      </c>
      <c r="F22" s="24">
        <v>111623</v>
      </c>
      <c r="G22" s="24">
        <v>150000</v>
      </c>
    </row>
    <row r="23" ht="18" customHeight="1" spans="1:7">
      <c r="A23" s="120" t="s">
        <v>115</v>
      </c>
      <c r="B23" s="120" t="s">
        <v>116</v>
      </c>
      <c r="C23" s="24">
        <v>900426.4</v>
      </c>
      <c r="D23" s="24">
        <v>900426.4</v>
      </c>
      <c r="E23" s="24">
        <v>788803.4</v>
      </c>
      <c r="F23" s="24">
        <v>111623</v>
      </c>
      <c r="G23" s="24"/>
    </row>
    <row r="24" ht="18" customHeight="1" spans="1:7">
      <c r="A24" s="120" t="s">
        <v>117</v>
      </c>
      <c r="B24" s="120" t="s">
        <v>118</v>
      </c>
      <c r="C24" s="24">
        <v>150000</v>
      </c>
      <c r="D24" s="24"/>
      <c r="E24" s="24"/>
      <c r="F24" s="24"/>
      <c r="G24" s="24">
        <v>150000</v>
      </c>
    </row>
    <row r="25" ht="18" customHeight="1" spans="1:7">
      <c r="A25" s="158" t="s">
        <v>119</v>
      </c>
      <c r="B25" s="159" t="s">
        <v>119</v>
      </c>
      <c r="C25" s="24">
        <v>1865520.03</v>
      </c>
      <c r="D25" s="24">
        <v>1715520.03</v>
      </c>
      <c r="E25" s="24">
        <v>1603897.03</v>
      </c>
      <c r="F25" s="24">
        <v>111623</v>
      </c>
      <c r="G25" s="24">
        <v>150000</v>
      </c>
    </row>
  </sheetData>
  <mergeCells count="7">
    <mergeCell ref="A3:G3"/>
    <mergeCell ref="A4:E4"/>
    <mergeCell ref="A5:B5"/>
    <mergeCell ref="D5:F5"/>
    <mergeCell ref="A25:B25"/>
    <mergeCell ref="C5:C6"/>
    <mergeCell ref="G5:G6"/>
  </mergeCells>
  <printOptions horizontalCentered="1"/>
  <pageMargins left="0.39" right="0.39" top="0.58" bottom="0.58" header="0.5" footer="0.5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A1" sqref="A1"/>
    </sheetView>
  </sheetViews>
  <sheetFormatPr defaultColWidth="9.14285714285714" defaultRowHeight="14.25" customHeight="1" outlineLevelCol="6"/>
  <cols>
    <col min="1" max="1" width="23.5714285714286" customWidth="1"/>
    <col min="2" max="7" width="22.847619047619" customWidth="1"/>
  </cols>
  <sheetData>
    <row r="1" customHeight="1" spans="1:7">
      <c r="A1" s="140"/>
      <c r="B1" s="140"/>
      <c r="C1" s="140"/>
      <c r="D1" s="140"/>
      <c r="E1" s="140"/>
      <c r="F1" s="140"/>
      <c r="G1" s="140"/>
    </row>
    <row r="2" ht="15" customHeight="1" spans="1:7">
      <c r="A2" s="141"/>
      <c r="B2" s="142"/>
      <c r="C2" s="143"/>
      <c r="D2" s="63"/>
      <c r="G2" s="88" t="s">
        <v>167</v>
      </c>
    </row>
    <row r="3" ht="39" customHeight="1" spans="1:7">
      <c r="A3" s="129" t="str">
        <f>"2025"&amp;"年“三公”经费支出预算表"</f>
        <v>2025年“三公”经费支出预算表</v>
      </c>
      <c r="B3" s="52"/>
      <c r="C3" s="52"/>
      <c r="D3" s="52"/>
      <c r="E3" s="52"/>
      <c r="F3" s="52"/>
      <c r="G3" s="52"/>
    </row>
    <row r="4" ht="18.75" customHeight="1" spans="1:7">
      <c r="A4" s="42" t="str">
        <f>"单位名称："&amp;"凤庆县供销合作社联合社"</f>
        <v>单位名称：凤庆县供销合作社联合社</v>
      </c>
      <c r="B4" s="142"/>
      <c r="C4" s="143"/>
      <c r="D4" s="63"/>
      <c r="E4" s="31"/>
      <c r="G4" s="88" t="s">
        <v>168</v>
      </c>
    </row>
    <row r="5" ht="18.75" customHeight="1" spans="1:7">
      <c r="A5" s="11" t="s">
        <v>169</v>
      </c>
      <c r="B5" s="11" t="s">
        <v>170</v>
      </c>
      <c r="C5" s="32" t="s">
        <v>171</v>
      </c>
      <c r="D5" s="13" t="s">
        <v>172</v>
      </c>
      <c r="E5" s="14"/>
      <c r="F5" s="15"/>
      <c r="G5" s="32" t="s">
        <v>173</v>
      </c>
    </row>
    <row r="6" ht="18.75" customHeight="1" spans="1:7">
      <c r="A6" s="18"/>
      <c r="B6" s="144"/>
      <c r="C6" s="34"/>
      <c r="D6" s="67" t="s">
        <v>58</v>
      </c>
      <c r="E6" s="67" t="s">
        <v>174</v>
      </c>
      <c r="F6" s="67" t="s">
        <v>175</v>
      </c>
      <c r="G6" s="34"/>
    </row>
    <row r="7" ht="18.75" customHeight="1" spans="1:7">
      <c r="A7" s="145" t="s">
        <v>56</v>
      </c>
      <c r="B7" s="146">
        <v>1</v>
      </c>
      <c r="C7" s="147">
        <v>2</v>
      </c>
      <c r="D7" s="148">
        <v>3</v>
      </c>
      <c r="E7" s="148">
        <v>4</v>
      </c>
      <c r="F7" s="148">
        <v>5</v>
      </c>
      <c r="G7" s="147">
        <v>6</v>
      </c>
    </row>
    <row r="8" ht="18.75" customHeight="1" spans="1:7">
      <c r="A8" s="145" t="s">
        <v>56</v>
      </c>
      <c r="B8" s="149">
        <v>30000</v>
      </c>
      <c r="C8" s="149"/>
      <c r="D8" s="149">
        <v>20000</v>
      </c>
      <c r="E8" s="149"/>
      <c r="F8" s="149">
        <v>20000</v>
      </c>
      <c r="G8" s="149">
        <v>10000</v>
      </c>
    </row>
    <row r="9" ht="18.75" customHeight="1" spans="1:7">
      <c r="A9" s="150" t="s">
        <v>176</v>
      </c>
      <c r="B9" s="149"/>
      <c r="C9" s="149"/>
      <c r="D9" s="149"/>
      <c r="E9" s="149"/>
      <c r="F9" s="149"/>
      <c r="G9" s="149"/>
    </row>
    <row r="10" ht="18.75" customHeight="1" spans="1:7">
      <c r="A10" s="150" t="s">
        <v>177</v>
      </c>
      <c r="B10" s="149">
        <v>30000</v>
      </c>
      <c r="C10" s="149"/>
      <c r="D10" s="149">
        <v>20000</v>
      </c>
      <c r="E10" s="149"/>
      <c r="F10" s="149">
        <v>20000</v>
      </c>
      <c r="G10" s="149">
        <v>10000</v>
      </c>
    </row>
    <row r="11" ht="18.75" customHeight="1" spans="1:7">
      <c r="A11" s="150" t="s">
        <v>178</v>
      </c>
      <c r="B11" s="149"/>
      <c r="C11" s="149"/>
      <c r="D11" s="149"/>
      <c r="E11" s="149"/>
      <c r="F11" s="149"/>
      <c r="G11" s="149"/>
    </row>
    <row r="12" ht="18.75" customHeight="1" spans="1:7">
      <c r="A12" s="150" t="s">
        <v>179</v>
      </c>
      <c r="B12" s="149"/>
      <c r="C12" s="149"/>
      <c r="D12" s="149"/>
      <c r="E12" s="149"/>
      <c r="F12" s="149"/>
      <c r="G12" s="149"/>
    </row>
  </sheetData>
  <mergeCells count="7">
    <mergeCell ref="A3:G3"/>
    <mergeCell ref="A4:D4"/>
    <mergeCell ref="D5:F5"/>
    <mergeCell ref="A5:A7"/>
    <mergeCell ref="B5:B6"/>
    <mergeCell ref="C5:C6"/>
    <mergeCell ref="G5:G6"/>
  </mergeCells>
  <printOptions horizontalCentered="1"/>
  <pageMargins left="0.39" right="0.39" top="0.58" bottom="0.58" header="0.51" footer="0.51"/>
  <pageSetup paperSize="9" fitToHeight="10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0"/>
  <sheetViews>
    <sheetView showZeros="0" workbookViewId="0">
      <pane ySplit="1" topLeftCell="A5" activePane="bottomLeft" state="frozen"/>
      <selection/>
      <selection pane="bottomLeft" activeCell="A1" sqref="A1 A1 A1 A1 A1 A1 A1 A1 A1 A1 A1 A1 A1 A1 A1 A1 A1 A1 A1 A1 A1 A1 A1"/>
    </sheetView>
  </sheetViews>
  <sheetFormatPr defaultColWidth="9.14285714285714" defaultRowHeight="14.25" customHeight="1"/>
  <cols>
    <col min="1" max="1" width="32.847619047619" customWidth="1"/>
    <col min="2" max="2" width="25.4190476190476" customWidth="1"/>
    <col min="3" max="3" width="26.5714285714286" customWidth="1"/>
    <col min="4" max="4" width="10.1428571428571" customWidth="1"/>
    <col min="5" max="5" width="28.5904761904762" customWidth="1"/>
    <col min="6" max="6" width="10.2857142857143" customWidth="1"/>
    <col min="7" max="7" width="23" customWidth="1"/>
    <col min="8" max="21" width="19.847619047619" customWidth="1"/>
    <col min="22" max="23" width="20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2:23">
      <c r="B2" s="127"/>
      <c r="D2" s="128"/>
      <c r="E2" s="128"/>
      <c r="F2" s="128"/>
      <c r="G2" s="128"/>
      <c r="H2" s="68"/>
      <c r="I2" s="68"/>
      <c r="J2" s="68"/>
      <c r="K2" s="68"/>
      <c r="L2" s="68"/>
      <c r="M2" s="68"/>
      <c r="N2" s="31"/>
      <c r="O2" s="31"/>
      <c r="P2" s="31"/>
      <c r="Q2" s="68"/>
      <c r="U2" s="127"/>
      <c r="W2" s="39" t="s">
        <v>180</v>
      </c>
    </row>
    <row r="3" ht="39.75" customHeight="1" spans="1:23">
      <c r="A3" s="129" t="str">
        <f>"2025"&amp;"年部门基本支出预算表"</f>
        <v>2025年部门基本支出预算表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7"/>
      <c r="O3" s="7"/>
      <c r="P3" s="7"/>
      <c r="Q3" s="52"/>
      <c r="R3" s="52"/>
      <c r="S3" s="52"/>
      <c r="T3" s="52"/>
      <c r="U3" s="52"/>
      <c r="V3" s="52"/>
      <c r="W3" s="52"/>
    </row>
    <row r="4" ht="18.75" customHeight="1" spans="1:23">
      <c r="A4" s="8" t="str">
        <f>"单位名称："&amp;"凤庆县供销合作社联合社"</f>
        <v>单位名称：凤庆县供销合作社联合社</v>
      </c>
      <c r="B4" s="130"/>
      <c r="C4" s="130"/>
      <c r="D4" s="130"/>
      <c r="E4" s="130"/>
      <c r="F4" s="130"/>
      <c r="G4" s="130"/>
      <c r="H4" s="72"/>
      <c r="I4" s="72"/>
      <c r="J4" s="72"/>
      <c r="K4" s="72"/>
      <c r="L4" s="72"/>
      <c r="M4" s="72"/>
      <c r="N4" s="94"/>
      <c r="O4" s="94"/>
      <c r="P4" s="94"/>
      <c r="Q4" s="72"/>
      <c r="U4" s="127"/>
      <c r="W4" s="39" t="s">
        <v>168</v>
      </c>
    </row>
    <row r="5" ht="18" customHeight="1" spans="1:23">
      <c r="A5" s="11" t="s">
        <v>181</v>
      </c>
      <c r="B5" s="11" t="s">
        <v>182</v>
      </c>
      <c r="C5" s="11" t="s">
        <v>183</v>
      </c>
      <c r="D5" s="11" t="s">
        <v>184</v>
      </c>
      <c r="E5" s="11" t="s">
        <v>185</v>
      </c>
      <c r="F5" s="11" t="s">
        <v>186</v>
      </c>
      <c r="G5" s="11" t="s">
        <v>187</v>
      </c>
      <c r="H5" s="131" t="s">
        <v>188</v>
      </c>
      <c r="I5" s="65" t="s">
        <v>188</v>
      </c>
      <c r="J5" s="65"/>
      <c r="K5" s="65"/>
      <c r="L5" s="65"/>
      <c r="M5" s="65"/>
      <c r="N5" s="14"/>
      <c r="O5" s="14"/>
      <c r="P5" s="14"/>
      <c r="Q5" s="75" t="s">
        <v>62</v>
      </c>
      <c r="R5" s="65" t="s">
        <v>79</v>
      </c>
      <c r="S5" s="65"/>
      <c r="T5" s="65"/>
      <c r="U5" s="65"/>
      <c r="V5" s="65"/>
      <c r="W5" s="137"/>
    </row>
    <row r="6" ht="18" customHeight="1" spans="1:23">
      <c r="A6" s="16"/>
      <c r="B6" s="126"/>
      <c r="C6" s="16"/>
      <c r="D6" s="16"/>
      <c r="E6" s="16"/>
      <c r="F6" s="16"/>
      <c r="G6" s="16"/>
      <c r="H6" s="108" t="s">
        <v>189</v>
      </c>
      <c r="I6" s="131" t="s">
        <v>59</v>
      </c>
      <c r="J6" s="65"/>
      <c r="K6" s="65"/>
      <c r="L6" s="65"/>
      <c r="M6" s="137"/>
      <c r="N6" s="13" t="s">
        <v>190</v>
      </c>
      <c r="O6" s="14"/>
      <c r="P6" s="15"/>
      <c r="Q6" s="11" t="s">
        <v>62</v>
      </c>
      <c r="R6" s="131" t="s">
        <v>79</v>
      </c>
      <c r="S6" s="75" t="s">
        <v>65</v>
      </c>
      <c r="T6" s="65" t="s">
        <v>79</v>
      </c>
      <c r="U6" s="75" t="s">
        <v>67</v>
      </c>
      <c r="V6" s="75" t="s">
        <v>68</v>
      </c>
      <c r="W6" s="139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138" t="s">
        <v>191</v>
      </c>
      <c r="J7" s="11" t="s">
        <v>192</v>
      </c>
      <c r="K7" s="11" t="s">
        <v>193</v>
      </c>
      <c r="L7" s="11" t="s">
        <v>194</v>
      </c>
      <c r="M7" s="11" t="s">
        <v>195</v>
      </c>
      <c r="N7" s="11" t="s">
        <v>59</v>
      </c>
      <c r="O7" s="11" t="s">
        <v>60</v>
      </c>
      <c r="P7" s="11" t="s">
        <v>61</v>
      </c>
      <c r="Q7" s="33"/>
      <c r="R7" s="11" t="s">
        <v>58</v>
      </c>
      <c r="S7" s="11" t="s">
        <v>65</v>
      </c>
      <c r="T7" s="11" t="s">
        <v>196</v>
      </c>
      <c r="U7" s="11" t="s">
        <v>67</v>
      </c>
      <c r="V7" s="11" t="s">
        <v>68</v>
      </c>
      <c r="W7" s="11" t="s">
        <v>69</v>
      </c>
    </row>
    <row r="8" ht="37.5" customHeight="1" spans="1:23">
      <c r="A8" s="111"/>
      <c r="B8" s="111"/>
      <c r="C8" s="111"/>
      <c r="D8" s="111"/>
      <c r="E8" s="111"/>
      <c r="F8" s="111"/>
      <c r="G8" s="111"/>
      <c r="H8" s="111"/>
      <c r="I8" s="93"/>
      <c r="J8" s="18" t="s">
        <v>197</v>
      </c>
      <c r="K8" s="18" t="s">
        <v>193</v>
      </c>
      <c r="L8" s="18" t="s">
        <v>194</v>
      </c>
      <c r="M8" s="18" t="s">
        <v>195</v>
      </c>
      <c r="N8" s="18" t="s">
        <v>193</v>
      </c>
      <c r="O8" s="18" t="s">
        <v>194</v>
      </c>
      <c r="P8" s="18" t="s">
        <v>195</v>
      </c>
      <c r="Q8" s="18" t="s">
        <v>62</v>
      </c>
      <c r="R8" s="18" t="s">
        <v>58</v>
      </c>
      <c r="S8" s="18" t="s">
        <v>65</v>
      </c>
      <c r="T8" s="18" t="s">
        <v>196</v>
      </c>
      <c r="U8" s="18" t="s">
        <v>67</v>
      </c>
      <c r="V8" s="18" t="s">
        <v>68</v>
      </c>
      <c r="W8" s="18" t="s">
        <v>69</v>
      </c>
    </row>
    <row r="9" ht="19.5" customHeight="1" spans="1:23">
      <c r="A9" s="132">
        <v>1</v>
      </c>
      <c r="B9" s="132">
        <v>2</v>
      </c>
      <c r="C9" s="132">
        <v>3</v>
      </c>
      <c r="D9" s="132">
        <v>4</v>
      </c>
      <c r="E9" s="132">
        <v>5</v>
      </c>
      <c r="F9" s="132">
        <v>6</v>
      </c>
      <c r="G9" s="132">
        <v>7</v>
      </c>
      <c r="H9" s="132">
        <v>8</v>
      </c>
      <c r="I9" s="132">
        <v>9</v>
      </c>
      <c r="J9" s="132">
        <v>10</v>
      </c>
      <c r="K9" s="132">
        <v>11</v>
      </c>
      <c r="L9" s="132">
        <v>12</v>
      </c>
      <c r="M9" s="132">
        <v>13</v>
      </c>
      <c r="N9" s="132">
        <v>14</v>
      </c>
      <c r="O9" s="132">
        <v>15</v>
      </c>
      <c r="P9" s="132">
        <v>16</v>
      </c>
      <c r="Q9" s="132">
        <v>17</v>
      </c>
      <c r="R9" s="132">
        <v>18</v>
      </c>
      <c r="S9" s="132">
        <v>19</v>
      </c>
      <c r="T9" s="132">
        <v>20</v>
      </c>
      <c r="U9" s="132">
        <v>21</v>
      </c>
      <c r="V9" s="132">
        <v>22</v>
      </c>
      <c r="W9" s="132">
        <v>23</v>
      </c>
    </row>
    <row r="10" ht="21" customHeight="1" spans="1:23">
      <c r="A10" s="133" t="s">
        <v>71</v>
      </c>
      <c r="B10" s="133"/>
      <c r="C10" s="133"/>
      <c r="D10" s="133"/>
      <c r="E10" s="133"/>
      <c r="F10" s="133"/>
      <c r="G10" s="133"/>
      <c r="H10" s="24">
        <v>1715520.03</v>
      </c>
      <c r="I10" s="24">
        <v>1715520.03</v>
      </c>
      <c r="J10" s="24"/>
      <c r="K10" s="24"/>
      <c r="L10" s="24">
        <v>1715520.03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21" customHeight="1" spans="1:23">
      <c r="A11" s="134" t="s">
        <v>71</v>
      </c>
      <c r="B11" s="22"/>
      <c r="C11" s="22"/>
      <c r="D11" s="22"/>
      <c r="E11" s="22"/>
      <c r="F11" s="22"/>
      <c r="G11" s="22"/>
      <c r="H11" s="24">
        <v>1715520.03</v>
      </c>
      <c r="I11" s="24">
        <v>1715520.03</v>
      </c>
      <c r="J11" s="24"/>
      <c r="K11" s="24"/>
      <c r="L11" s="24">
        <v>1715520.03</v>
      </c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21" customHeight="1" spans="1:23">
      <c r="A12" s="26"/>
      <c r="B12" s="22" t="s">
        <v>198</v>
      </c>
      <c r="C12" s="22" t="s">
        <v>199</v>
      </c>
      <c r="D12" s="22" t="s">
        <v>115</v>
      </c>
      <c r="E12" s="22" t="s">
        <v>116</v>
      </c>
      <c r="F12" s="22" t="s">
        <v>200</v>
      </c>
      <c r="G12" s="22" t="s">
        <v>201</v>
      </c>
      <c r="H12" s="24">
        <v>296052</v>
      </c>
      <c r="I12" s="24">
        <v>296052</v>
      </c>
      <c r="J12" s="24"/>
      <c r="K12" s="24"/>
      <c r="L12" s="24">
        <v>296052</v>
      </c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21" customHeight="1" spans="1:23">
      <c r="A13" s="26"/>
      <c r="B13" s="22" t="s">
        <v>198</v>
      </c>
      <c r="C13" s="22" t="s">
        <v>199</v>
      </c>
      <c r="D13" s="22" t="s">
        <v>115</v>
      </c>
      <c r="E13" s="22" t="s">
        <v>116</v>
      </c>
      <c r="F13" s="22" t="s">
        <v>202</v>
      </c>
      <c r="G13" s="22" t="s">
        <v>203</v>
      </c>
      <c r="H13" s="24">
        <v>270180</v>
      </c>
      <c r="I13" s="24">
        <v>270180</v>
      </c>
      <c r="J13" s="24"/>
      <c r="K13" s="24"/>
      <c r="L13" s="24">
        <v>270180</v>
      </c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21" customHeight="1" spans="1:23">
      <c r="A14" s="26"/>
      <c r="B14" s="22" t="s">
        <v>198</v>
      </c>
      <c r="C14" s="22" t="s">
        <v>199</v>
      </c>
      <c r="D14" s="22" t="s">
        <v>115</v>
      </c>
      <c r="E14" s="22" t="s">
        <v>116</v>
      </c>
      <c r="F14" s="22" t="s">
        <v>202</v>
      </c>
      <c r="G14" s="22" t="s">
        <v>203</v>
      </c>
      <c r="H14" s="24">
        <v>68100</v>
      </c>
      <c r="I14" s="24">
        <v>68100</v>
      </c>
      <c r="J14" s="24"/>
      <c r="K14" s="24"/>
      <c r="L14" s="24">
        <v>68100</v>
      </c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21" customHeight="1" spans="1:23">
      <c r="A15" s="26"/>
      <c r="B15" s="22" t="s">
        <v>198</v>
      </c>
      <c r="C15" s="22" t="s">
        <v>199</v>
      </c>
      <c r="D15" s="22" t="s">
        <v>115</v>
      </c>
      <c r="E15" s="22" t="s">
        <v>116</v>
      </c>
      <c r="F15" s="22" t="s">
        <v>204</v>
      </c>
      <c r="G15" s="22" t="s">
        <v>205</v>
      </c>
      <c r="H15" s="24">
        <v>24671</v>
      </c>
      <c r="I15" s="24">
        <v>24671</v>
      </c>
      <c r="J15" s="24"/>
      <c r="K15" s="24"/>
      <c r="L15" s="24">
        <v>24671</v>
      </c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21" customHeight="1" spans="1:23">
      <c r="A16" s="26"/>
      <c r="B16" s="22" t="s">
        <v>206</v>
      </c>
      <c r="C16" s="22" t="s">
        <v>207</v>
      </c>
      <c r="D16" s="22" t="s">
        <v>115</v>
      </c>
      <c r="E16" s="22" t="s">
        <v>116</v>
      </c>
      <c r="F16" s="22" t="s">
        <v>204</v>
      </c>
      <c r="G16" s="22" t="s">
        <v>205</v>
      </c>
      <c r="H16" s="24">
        <v>111660</v>
      </c>
      <c r="I16" s="24">
        <v>111660</v>
      </c>
      <c r="J16" s="24"/>
      <c r="K16" s="24"/>
      <c r="L16" s="24">
        <v>111660</v>
      </c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21" customHeight="1" spans="1:23">
      <c r="A17" s="26"/>
      <c r="B17" s="22" t="s">
        <v>208</v>
      </c>
      <c r="C17" s="22" t="s">
        <v>209</v>
      </c>
      <c r="D17" s="22" t="s">
        <v>91</v>
      </c>
      <c r="E17" s="22" t="s">
        <v>92</v>
      </c>
      <c r="F17" s="22" t="s">
        <v>210</v>
      </c>
      <c r="G17" s="22" t="s">
        <v>211</v>
      </c>
      <c r="H17" s="24">
        <v>108462.72</v>
      </c>
      <c r="I17" s="24">
        <v>108462.72</v>
      </c>
      <c r="J17" s="24"/>
      <c r="K17" s="24"/>
      <c r="L17" s="24">
        <v>108462.72</v>
      </c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21" customHeight="1" spans="1:23">
      <c r="A18" s="26"/>
      <c r="B18" s="22" t="s">
        <v>208</v>
      </c>
      <c r="C18" s="22" t="s">
        <v>209</v>
      </c>
      <c r="D18" s="22" t="s">
        <v>91</v>
      </c>
      <c r="E18" s="22" t="s">
        <v>92</v>
      </c>
      <c r="F18" s="22" t="s">
        <v>210</v>
      </c>
      <c r="G18" s="22" t="s">
        <v>211</v>
      </c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21" customHeight="1" spans="1:23">
      <c r="A19" s="26"/>
      <c r="B19" s="22" t="s">
        <v>208</v>
      </c>
      <c r="C19" s="22" t="s">
        <v>209</v>
      </c>
      <c r="D19" s="22" t="s">
        <v>101</v>
      </c>
      <c r="E19" s="22" t="s">
        <v>102</v>
      </c>
      <c r="F19" s="22" t="s">
        <v>212</v>
      </c>
      <c r="G19" s="22" t="s">
        <v>213</v>
      </c>
      <c r="H19" s="24">
        <v>48130.33</v>
      </c>
      <c r="I19" s="24">
        <v>48130.33</v>
      </c>
      <c r="J19" s="24"/>
      <c r="K19" s="24"/>
      <c r="L19" s="24">
        <v>48130.33</v>
      </c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21" customHeight="1" spans="1:23">
      <c r="A20" s="26"/>
      <c r="B20" s="22" t="s">
        <v>208</v>
      </c>
      <c r="C20" s="22" t="s">
        <v>209</v>
      </c>
      <c r="D20" s="22" t="s">
        <v>214</v>
      </c>
      <c r="E20" s="22" t="s">
        <v>215</v>
      </c>
      <c r="F20" s="22" t="s">
        <v>212</v>
      </c>
      <c r="G20" s="22" t="s">
        <v>213</v>
      </c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21" customHeight="1" spans="1:23">
      <c r="A21" s="26"/>
      <c r="B21" s="22" t="s">
        <v>208</v>
      </c>
      <c r="C21" s="22" t="s">
        <v>209</v>
      </c>
      <c r="D21" s="22" t="s">
        <v>103</v>
      </c>
      <c r="E21" s="22" t="s">
        <v>104</v>
      </c>
      <c r="F21" s="22" t="s">
        <v>216</v>
      </c>
      <c r="G21" s="22" t="s">
        <v>217</v>
      </c>
      <c r="H21" s="24">
        <v>5700</v>
      </c>
      <c r="I21" s="24">
        <v>5700</v>
      </c>
      <c r="J21" s="24"/>
      <c r="K21" s="24"/>
      <c r="L21" s="24">
        <v>5700</v>
      </c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21" customHeight="1" spans="1:23">
      <c r="A22" s="26"/>
      <c r="B22" s="22" t="s">
        <v>208</v>
      </c>
      <c r="C22" s="22" t="s">
        <v>209</v>
      </c>
      <c r="D22" s="22" t="s">
        <v>103</v>
      </c>
      <c r="E22" s="22" t="s">
        <v>104</v>
      </c>
      <c r="F22" s="22" t="s">
        <v>216</v>
      </c>
      <c r="G22" s="22" t="s">
        <v>217</v>
      </c>
      <c r="H22" s="24">
        <v>1368</v>
      </c>
      <c r="I22" s="24">
        <v>1368</v>
      </c>
      <c r="J22" s="24"/>
      <c r="K22" s="24"/>
      <c r="L22" s="24">
        <v>1368</v>
      </c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  <row r="23" ht="21" customHeight="1" spans="1:23">
      <c r="A23" s="26"/>
      <c r="B23" s="22" t="s">
        <v>208</v>
      </c>
      <c r="C23" s="22" t="s">
        <v>209</v>
      </c>
      <c r="D23" s="22" t="s">
        <v>103</v>
      </c>
      <c r="E23" s="22" t="s">
        <v>104</v>
      </c>
      <c r="F23" s="22" t="s">
        <v>216</v>
      </c>
      <c r="G23" s="22" t="s">
        <v>217</v>
      </c>
      <c r="H23" s="24">
        <v>1355.78</v>
      </c>
      <c r="I23" s="24">
        <v>1355.78</v>
      </c>
      <c r="J23" s="24"/>
      <c r="K23" s="24"/>
      <c r="L23" s="24">
        <v>1355.78</v>
      </c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</row>
    <row r="24" ht="21" customHeight="1" spans="1:23">
      <c r="A24" s="26"/>
      <c r="B24" s="22" t="s">
        <v>208</v>
      </c>
      <c r="C24" s="22" t="s">
        <v>209</v>
      </c>
      <c r="D24" s="22" t="s">
        <v>103</v>
      </c>
      <c r="E24" s="22" t="s">
        <v>104</v>
      </c>
      <c r="F24" s="22" t="s">
        <v>216</v>
      </c>
      <c r="G24" s="22" t="s">
        <v>217</v>
      </c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</row>
    <row r="25" ht="21" customHeight="1" spans="1:23">
      <c r="A25" s="26"/>
      <c r="B25" s="22" t="s">
        <v>208</v>
      </c>
      <c r="C25" s="22" t="s">
        <v>209</v>
      </c>
      <c r="D25" s="22" t="s">
        <v>115</v>
      </c>
      <c r="E25" s="22" t="s">
        <v>116</v>
      </c>
      <c r="F25" s="22" t="s">
        <v>216</v>
      </c>
      <c r="G25" s="22" t="s">
        <v>217</v>
      </c>
      <c r="H25" s="24">
        <v>722.4</v>
      </c>
      <c r="I25" s="24">
        <v>722.4</v>
      </c>
      <c r="J25" s="24"/>
      <c r="K25" s="24"/>
      <c r="L25" s="24">
        <v>722.4</v>
      </c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</row>
    <row r="26" ht="21" customHeight="1" spans="1:23">
      <c r="A26" s="26"/>
      <c r="B26" s="22" t="s">
        <v>218</v>
      </c>
      <c r="C26" s="22" t="s">
        <v>110</v>
      </c>
      <c r="D26" s="22" t="s">
        <v>109</v>
      </c>
      <c r="E26" s="22" t="s">
        <v>110</v>
      </c>
      <c r="F26" s="22" t="s">
        <v>219</v>
      </c>
      <c r="G26" s="22" t="s">
        <v>110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</row>
    <row r="27" ht="21" customHeight="1" spans="1:23">
      <c r="A27" s="26"/>
      <c r="B27" s="22" t="s">
        <v>218</v>
      </c>
      <c r="C27" s="22" t="s">
        <v>110</v>
      </c>
      <c r="D27" s="22" t="s">
        <v>109</v>
      </c>
      <c r="E27" s="22" t="s">
        <v>110</v>
      </c>
      <c r="F27" s="22" t="s">
        <v>219</v>
      </c>
      <c r="G27" s="22" t="s">
        <v>110</v>
      </c>
      <c r="H27" s="24">
        <v>81347</v>
      </c>
      <c r="I27" s="24">
        <v>81347</v>
      </c>
      <c r="J27" s="24"/>
      <c r="K27" s="24"/>
      <c r="L27" s="24">
        <v>81347</v>
      </c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</row>
    <row r="28" ht="21" customHeight="1" spans="1:23">
      <c r="A28" s="26"/>
      <c r="B28" s="22" t="s">
        <v>220</v>
      </c>
      <c r="C28" s="22" t="s">
        <v>221</v>
      </c>
      <c r="D28" s="22" t="s">
        <v>115</v>
      </c>
      <c r="E28" s="22" t="s">
        <v>116</v>
      </c>
      <c r="F28" s="22" t="s">
        <v>222</v>
      </c>
      <c r="G28" s="22" t="s">
        <v>173</v>
      </c>
      <c r="H28" s="24">
        <v>10000</v>
      </c>
      <c r="I28" s="24">
        <v>10000</v>
      </c>
      <c r="J28" s="24"/>
      <c r="K28" s="24"/>
      <c r="L28" s="24">
        <v>10000</v>
      </c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</row>
    <row r="29" ht="21" customHeight="1" spans="1:23">
      <c r="A29" s="26"/>
      <c r="B29" s="22" t="s">
        <v>223</v>
      </c>
      <c r="C29" s="22" t="s">
        <v>224</v>
      </c>
      <c r="D29" s="22" t="s">
        <v>115</v>
      </c>
      <c r="E29" s="22" t="s">
        <v>116</v>
      </c>
      <c r="F29" s="22" t="s">
        <v>225</v>
      </c>
      <c r="G29" s="22" t="s">
        <v>226</v>
      </c>
      <c r="H29" s="24">
        <v>5000</v>
      </c>
      <c r="I29" s="24">
        <v>5000</v>
      </c>
      <c r="J29" s="24"/>
      <c r="K29" s="24"/>
      <c r="L29" s="24">
        <v>5000</v>
      </c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</row>
    <row r="30" ht="21" customHeight="1" spans="1:23">
      <c r="A30" s="26"/>
      <c r="B30" s="22" t="s">
        <v>227</v>
      </c>
      <c r="C30" s="22" t="s">
        <v>228</v>
      </c>
      <c r="D30" s="22" t="s">
        <v>115</v>
      </c>
      <c r="E30" s="22" t="s">
        <v>116</v>
      </c>
      <c r="F30" s="22" t="s">
        <v>229</v>
      </c>
      <c r="G30" s="22" t="s">
        <v>230</v>
      </c>
      <c r="H30" s="24">
        <v>10168</v>
      </c>
      <c r="I30" s="24">
        <v>10168</v>
      </c>
      <c r="J30" s="24"/>
      <c r="K30" s="24"/>
      <c r="L30" s="24">
        <v>10168</v>
      </c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</row>
    <row r="31" ht="21" customHeight="1" spans="1:23">
      <c r="A31" s="26"/>
      <c r="B31" s="22" t="s">
        <v>231</v>
      </c>
      <c r="C31" s="22" t="s">
        <v>232</v>
      </c>
      <c r="D31" s="22" t="s">
        <v>115</v>
      </c>
      <c r="E31" s="22" t="s">
        <v>116</v>
      </c>
      <c r="F31" s="22" t="s">
        <v>233</v>
      </c>
      <c r="G31" s="22" t="s">
        <v>232</v>
      </c>
      <c r="H31" s="24">
        <v>13558</v>
      </c>
      <c r="I31" s="24">
        <v>13558</v>
      </c>
      <c r="J31" s="24"/>
      <c r="K31" s="24"/>
      <c r="L31" s="24">
        <v>13558</v>
      </c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</row>
    <row r="32" ht="21" customHeight="1" spans="1:23">
      <c r="A32" s="26"/>
      <c r="B32" s="22" t="s">
        <v>234</v>
      </c>
      <c r="C32" s="22" t="s">
        <v>230</v>
      </c>
      <c r="D32" s="22" t="s">
        <v>115</v>
      </c>
      <c r="E32" s="22" t="s">
        <v>116</v>
      </c>
      <c r="F32" s="22" t="s">
        <v>229</v>
      </c>
      <c r="G32" s="22" t="s">
        <v>230</v>
      </c>
      <c r="H32" s="24">
        <v>97</v>
      </c>
      <c r="I32" s="24">
        <v>97</v>
      </c>
      <c r="J32" s="24"/>
      <c r="K32" s="24"/>
      <c r="L32" s="24">
        <v>97</v>
      </c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</row>
    <row r="33" ht="21" customHeight="1" spans="1:23">
      <c r="A33" s="26"/>
      <c r="B33" s="22" t="s">
        <v>235</v>
      </c>
      <c r="C33" s="22" t="s">
        <v>236</v>
      </c>
      <c r="D33" s="22" t="s">
        <v>115</v>
      </c>
      <c r="E33" s="22" t="s">
        <v>116</v>
      </c>
      <c r="F33" s="22" t="s">
        <v>237</v>
      </c>
      <c r="G33" s="22" t="s">
        <v>236</v>
      </c>
      <c r="H33" s="24">
        <v>20000</v>
      </c>
      <c r="I33" s="24">
        <v>20000</v>
      </c>
      <c r="J33" s="24"/>
      <c r="K33" s="24"/>
      <c r="L33" s="24">
        <v>20000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ht="21" customHeight="1" spans="1:23">
      <c r="A34" s="26"/>
      <c r="B34" s="22" t="s">
        <v>238</v>
      </c>
      <c r="C34" s="22" t="s">
        <v>239</v>
      </c>
      <c r="D34" s="22" t="s">
        <v>115</v>
      </c>
      <c r="E34" s="22" t="s">
        <v>116</v>
      </c>
      <c r="F34" s="22" t="s">
        <v>240</v>
      </c>
      <c r="G34" s="22" t="s">
        <v>241</v>
      </c>
      <c r="H34" s="24">
        <v>52800</v>
      </c>
      <c r="I34" s="24">
        <v>52800</v>
      </c>
      <c r="J34" s="24"/>
      <c r="K34" s="24"/>
      <c r="L34" s="24">
        <v>52800</v>
      </c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</row>
    <row r="35" ht="21" customHeight="1" spans="1:23">
      <c r="A35" s="26"/>
      <c r="B35" s="22" t="s">
        <v>242</v>
      </c>
      <c r="C35" s="22" t="s">
        <v>243</v>
      </c>
      <c r="D35" s="22" t="s">
        <v>89</v>
      </c>
      <c r="E35" s="22" t="s">
        <v>90</v>
      </c>
      <c r="F35" s="22" t="s">
        <v>244</v>
      </c>
      <c r="G35" s="22" t="s">
        <v>245</v>
      </c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</row>
    <row r="36" ht="21" customHeight="1" spans="1:23">
      <c r="A36" s="26"/>
      <c r="B36" s="22" t="s">
        <v>242</v>
      </c>
      <c r="C36" s="22" t="s">
        <v>243</v>
      </c>
      <c r="D36" s="22" t="s">
        <v>89</v>
      </c>
      <c r="E36" s="22" t="s">
        <v>90</v>
      </c>
      <c r="F36" s="22" t="s">
        <v>246</v>
      </c>
      <c r="G36" s="22" t="s">
        <v>247</v>
      </c>
      <c r="H36" s="24">
        <v>430729.8</v>
      </c>
      <c r="I36" s="24">
        <v>430729.8</v>
      </c>
      <c r="J36" s="24"/>
      <c r="K36" s="24"/>
      <c r="L36" s="24">
        <v>430729.8</v>
      </c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</row>
    <row r="37" ht="21" customHeight="1" spans="1:23">
      <c r="A37" s="26"/>
      <c r="B37" s="22" t="s">
        <v>248</v>
      </c>
      <c r="C37" s="22" t="s">
        <v>249</v>
      </c>
      <c r="D37" s="22" t="s">
        <v>95</v>
      </c>
      <c r="E37" s="22" t="s">
        <v>96</v>
      </c>
      <c r="F37" s="22" t="s">
        <v>250</v>
      </c>
      <c r="G37" s="22" t="s">
        <v>251</v>
      </c>
      <c r="H37" s="24">
        <v>18000</v>
      </c>
      <c r="I37" s="24">
        <v>18000</v>
      </c>
      <c r="J37" s="24"/>
      <c r="K37" s="24"/>
      <c r="L37" s="24">
        <v>18000</v>
      </c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</row>
    <row r="38" ht="21" customHeight="1" spans="1:23">
      <c r="A38" s="26"/>
      <c r="B38" s="22" t="s">
        <v>252</v>
      </c>
      <c r="C38" s="22" t="s">
        <v>253</v>
      </c>
      <c r="D38" s="22" t="s">
        <v>101</v>
      </c>
      <c r="E38" s="22" t="s">
        <v>102</v>
      </c>
      <c r="F38" s="22" t="s">
        <v>254</v>
      </c>
      <c r="G38" s="22" t="s">
        <v>255</v>
      </c>
      <c r="H38" s="24">
        <v>120000</v>
      </c>
      <c r="I38" s="24">
        <v>120000</v>
      </c>
      <c r="J38" s="24"/>
      <c r="K38" s="24"/>
      <c r="L38" s="24">
        <v>120000</v>
      </c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</row>
    <row r="39" ht="21" customHeight="1" spans="1:23">
      <c r="A39" s="26"/>
      <c r="B39" s="22" t="s">
        <v>256</v>
      </c>
      <c r="C39" s="22" t="s">
        <v>257</v>
      </c>
      <c r="D39" s="22" t="s">
        <v>115</v>
      </c>
      <c r="E39" s="22" t="s">
        <v>116</v>
      </c>
      <c r="F39" s="22" t="s">
        <v>200</v>
      </c>
      <c r="G39" s="22" t="s">
        <v>201</v>
      </c>
      <c r="H39" s="24">
        <v>17418</v>
      </c>
      <c r="I39" s="24">
        <v>17418</v>
      </c>
      <c r="J39" s="24"/>
      <c r="K39" s="24"/>
      <c r="L39" s="24">
        <v>17418</v>
      </c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</row>
    <row r="40" ht="21" customHeight="1" spans="1:23">
      <c r="A40" s="36" t="s">
        <v>119</v>
      </c>
      <c r="B40" s="135"/>
      <c r="C40" s="135"/>
      <c r="D40" s="135"/>
      <c r="E40" s="135"/>
      <c r="F40" s="135"/>
      <c r="G40" s="136"/>
      <c r="H40" s="24">
        <v>1715520.03</v>
      </c>
      <c r="I40" s="24">
        <v>1715520.03</v>
      </c>
      <c r="J40" s="24"/>
      <c r="K40" s="24"/>
      <c r="L40" s="24">
        <v>1715520.03</v>
      </c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</row>
  </sheetData>
  <mergeCells count="30">
    <mergeCell ref="A3:W3"/>
    <mergeCell ref="A4:G4"/>
    <mergeCell ref="H5:W5"/>
    <mergeCell ref="I6:M6"/>
    <mergeCell ref="N6:P6"/>
    <mergeCell ref="R6:W6"/>
    <mergeCell ref="A40:G40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22"/>
  <sheetViews>
    <sheetView showZeros="0" workbookViewId="0">
      <pane ySplit="1" topLeftCell="A10" activePane="bottomLeft" state="frozen"/>
      <selection/>
      <selection pane="bottomLeft" activeCell="G16" sqref="G16"/>
    </sheetView>
  </sheetViews>
  <sheetFormatPr defaultColWidth="9.14285714285714" defaultRowHeight="14.25" customHeight="1"/>
  <cols>
    <col min="1" max="1" width="12.4190476190476" customWidth="1"/>
    <col min="2" max="2" width="30.4380952380952" customWidth="1"/>
    <col min="3" max="3" width="32.847619047619" customWidth="1"/>
    <col min="4" max="4" width="23.847619047619" customWidth="1"/>
    <col min="5" max="5" width="11.1428571428571" customWidth="1"/>
    <col min="6" max="6" width="17.7142857142857" customWidth="1"/>
    <col min="7" max="7" width="9.84761904761905" customWidth="1"/>
    <col min="8" max="8" width="17.7142857142857" customWidth="1"/>
    <col min="9" max="21" width="19.1428571428571" customWidth="1"/>
    <col min="22" max="23" width="19.285714285714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5" customHeight="1" spans="1:23">
      <c r="A2" s="2"/>
      <c r="B2" s="4"/>
      <c r="C2" s="2"/>
      <c r="D2" s="2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  <c r="Q2" s="4"/>
      <c r="R2" s="2"/>
      <c r="S2" s="2"/>
      <c r="T2" s="2"/>
      <c r="U2" s="4"/>
      <c r="V2" s="2"/>
      <c r="W2" s="40" t="s">
        <v>258</v>
      </c>
    </row>
    <row r="3" ht="41.25" customHeight="1" spans="1:23">
      <c r="A3" s="6" t="str">
        <f>"2025"&amp;"年部门项目支出预算表"</f>
        <v>2025年部门项目支出预算表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ht="18.75" customHeight="1" spans="1:23">
      <c r="A4" s="8" t="str">
        <f>"单位名称："&amp;"凤庆县供销合作社联合社"</f>
        <v>单位名称：凤庆县供销合作社联合社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10"/>
      <c r="R4" s="2"/>
      <c r="S4" s="2"/>
      <c r="T4" s="2"/>
      <c r="U4" s="4"/>
      <c r="V4" s="2"/>
      <c r="W4" s="40" t="s">
        <v>168</v>
      </c>
    </row>
    <row r="5" ht="18.75" customHeight="1" spans="1:23">
      <c r="A5" s="11" t="s">
        <v>259</v>
      </c>
      <c r="B5" s="12" t="s">
        <v>182</v>
      </c>
      <c r="C5" s="11" t="s">
        <v>183</v>
      </c>
      <c r="D5" s="11" t="s">
        <v>260</v>
      </c>
      <c r="E5" s="12" t="s">
        <v>184</v>
      </c>
      <c r="F5" s="12" t="s">
        <v>185</v>
      </c>
      <c r="G5" s="12" t="s">
        <v>261</v>
      </c>
      <c r="H5" s="12" t="s">
        <v>262</v>
      </c>
      <c r="I5" s="32" t="s">
        <v>56</v>
      </c>
      <c r="J5" s="13" t="s">
        <v>263</v>
      </c>
      <c r="K5" s="14"/>
      <c r="L5" s="14"/>
      <c r="M5" s="15"/>
      <c r="N5" s="13" t="s">
        <v>190</v>
      </c>
      <c r="O5" s="14"/>
      <c r="P5" s="15"/>
      <c r="Q5" s="12" t="s">
        <v>62</v>
      </c>
      <c r="R5" s="13" t="s">
        <v>79</v>
      </c>
      <c r="S5" s="14"/>
      <c r="T5" s="14"/>
      <c r="U5" s="14"/>
      <c r="V5" s="14"/>
      <c r="W5" s="15"/>
    </row>
    <row r="6" ht="18.75" customHeight="1" spans="1:23">
      <c r="A6" s="16"/>
      <c r="B6" s="33"/>
      <c r="C6" s="16"/>
      <c r="D6" s="16"/>
      <c r="E6" s="17"/>
      <c r="F6" s="17"/>
      <c r="G6" s="17"/>
      <c r="H6" s="17"/>
      <c r="I6" s="33"/>
      <c r="J6" s="123" t="s">
        <v>59</v>
      </c>
      <c r="K6" s="124"/>
      <c r="L6" s="12" t="s">
        <v>60</v>
      </c>
      <c r="M6" s="12" t="s">
        <v>61</v>
      </c>
      <c r="N6" s="12" t="s">
        <v>59</v>
      </c>
      <c r="O6" s="12" t="s">
        <v>60</v>
      </c>
      <c r="P6" s="12" t="s">
        <v>61</v>
      </c>
      <c r="Q6" s="17"/>
      <c r="R6" s="12" t="s">
        <v>58</v>
      </c>
      <c r="S6" s="11" t="s">
        <v>65</v>
      </c>
      <c r="T6" s="11" t="s">
        <v>196</v>
      </c>
      <c r="U6" s="11" t="s">
        <v>67</v>
      </c>
      <c r="V6" s="11" t="s">
        <v>68</v>
      </c>
      <c r="W6" s="11" t="s">
        <v>69</v>
      </c>
    </row>
    <row r="7" ht="18.75" customHeight="1" spans="1:23">
      <c r="A7" s="33"/>
      <c r="B7" s="33"/>
      <c r="C7" s="33"/>
      <c r="D7" s="33"/>
      <c r="E7" s="33"/>
      <c r="F7" s="33"/>
      <c r="G7" s="33"/>
      <c r="H7" s="33"/>
      <c r="I7" s="33"/>
      <c r="J7" s="125" t="s">
        <v>58</v>
      </c>
      <c r="K7" s="95"/>
      <c r="L7" s="33"/>
      <c r="M7" s="33"/>
      <c r="N7" s="33"/>
      <c r="O7" s="33"/>
      <c r="P7" s="33"/>
      <c r="Q7" s="33"/>
      <c r="R7" s="33"/>
      <c r="S7" s="126"/>
      <c r="T7" s="126"/>
      <c r="U7" s="126"/>
      <c r="V7" s="126"/>
      <c r="W7" s="126"/>
    </row>
    <row r="8" ht="18.75" customHeight="1" spans="1:23">
      <c r="A8" s="18"/>
      <c r="B8" s="34"/>
      <c r="C8" s="18"/>
      <c r="D8" s="18"/>
      <c r="E8" s="19"/>
      <c r="F8" s="19"/>
      <c r="G8" s="19"/>
      <c r="H8" s="19"/>
      <c r="I8" s="34"/>
      <c r="J8" s="47" t="s">
        <v>58</v>
      </c>
      <c r="K8" s="47" t="s">
        <v>264</v>
      </c>
      <c r="L8" s="19"/>
      <c r="M8" s="19"/>
      <c r="N8" s="19"/>
      <c r="O8" s="19"/>
      <c r="P8" s="19"/>
      <c r="Q8" s="19"/>
      <c r="R8" s="19"/>
      <c r="S8" s="19"/>
      <c r="T8" s="19"/>
      <c r="U8" s="34"/>
      <c r="V8" s="19"/>
      <c r="W8" s="19"/>
    </row>
    <row r="9" ht="18.75" customHeight="1" spans="1:23">
      <c r="A9" s="121">
        <v>1</v>
      </c>
      <c r="B9" s="121">
        <v>2</v>
      </c>
      <c r="C9" s="121">
        <v>3</v>
      </c>
      <c r="D9" s="121">
        <v>4</v>
      </c>
      <c r="E9" s="121">
        <v>5</v>
      </c>
      <c r="F9" s="121">
        <v>6</v>
      </c>
      <c r="G9" s="121">
        <v>7</v>
      </c>
      <c r="H9" s="121">
        <v>8</v>
      </c>
      <c r="I9" s="121">
        <v>9</v>
      </c>
      <c r="J9" s="121">
        <v>10</v>
      </c>
      <c r="K9" s="121">
        <v>11</v>
      </c>
      <c r="L9" s="121">
        <v>12</v>
      </c>
      <c r="M9" s="121">
        <v>13</v>
      </c>
      <c r="N9" s="121">
        <v>14</v>
      </c>
      <c r="O9" s="121">
        <v>15</v>
      </c>
      <c r="P9" s="121">
        <v>16</v>
      </c>
      <c r="Q9" s="121">
        <v>17</v>
      </c>
      <c r="R9" s="121">
        <v>18</v>
      </c>
      <c r="S9" s="121">
        <v>19</v>
      </c>
      <c r="T9" s="121">
        <v>20</v>
      </c>
      <c r="U9" s="121">
        <v>21</v>
      </c>
      <c r="V9" s="121">
        <v>22</v>
      </c>
      <c r="W9" s="121">
        <v>23</v>
      </c>
    </row>
    <row r="10" ht="18.75" customHeight="1" spans="1:23">
      <c r="A10" s="22"/>
      <c r="B10" s="22"/>
      <c r="C10" s="22" t="s">
        <v>265</v>
      </c>
      <c r="D10" s="22"/>
      <c r="E10" s="22"/>
      <c r="F10" s="22"/>
      <c r="G10" s="22"/>
      <c r="H10" s="22"/>
      <c r="I10" s="24">
        <v>150000</v>
      </c>
      <c r="J10" s="24">
        <v>150000</v>
      </c>
      <c r="K10" s="24">
        <v>150000</v>
      </c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</row>
    <row r="11" ht="18.75" customHeight="1" spans="1:23">
      <c r="A11" s="122" t="s">
        <v>266</v>
      </c>
      <c r="B11" s="122" t="s">
        <v>267</v>
      </c>
      <c r="C11" s="22" t="s">
        <v>265</v>
      </c>
      <c r="D11" s="122" t="s">
        <v>71</v>
      </c>
      <c r="E11" s="122" t="s">
        <v>117</v>
      </c>
      <c r="F11" s="122" t="s">
        <v>118</v>
      </c>
      <c r="G11" s="122" t="s">
        <v>268</v>
      </c>
      <c r="H11" s="122" t="s">
        <v>269</v>
      </c>
      <c r="I11" s="24">
        <v>25900</v>
      </c>
      <c r="J11" s="24">
        <v>25900</v>
      </c>
      <c r="K11" s="24">
        <v>25900</v>
      </c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</row>
    <row r="12" ht="18.75" customHeight="1" spans="1:23">
      <c r="A12" s="122" t="s">
        <v>266</v>
      </c>
      <c r="B12" s="122" t="s">
        <v>267</v>
      </c>
      <c r="C12" s="22" t="s">
        <v>265</v>
      </c>
      <c r="D12" s="122" t="s">
        <v>71</v>
      </c>
      <c r="E12" s="122" t="s">
        <v>117</v>
      </c>
      <c r="F12" s="122" t="s">
        <v>118</v>
      </c>
      <c r="G12" s="122" t="s">
        <v>270</v>
      </c>
      <c r="H12" s="122" t="s">
        <v>271</v>
      </c>
      <c r="I12" s="24">
        <v>1500</v>
      </c>
      <c r="J12" s="24">
        <v>1500</v>
      </c>
      <c r="K12" s="24">
        <v>1500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</row>
    <row r="13" ht="18.75" customHeight="1" spans="1:23">
      <c r="A13" s="122" t="s">
        <v>266</v>
      </c>
      <c r="B13" s="122" t="s">
        <v>267</v>
      </c>
      <c r="C13" s="22" t="s">
        <v>265</v>
      </c>
      <c r="D13" s="122" t="s">
        <v>71</v>
      </c>
      <c r="E13" s="122" t="s">
        <v>117</v>
      </c>
      <c r="F13" s="122" t="s">
        <v>118</v>
      </c>
      <c r="G13" s="122" t="s">
        <v>272</v>
      </c>
      <c r="H13" s="122" t="s">
        <v>273</v>
      </c>
      <c r="I13" s="24">
        <v>21000</v>
      </c>
      <c r="J13" s="24">
        <v>21000</v>
      </c>
      <c r="K13" s="24">
        <v>21000</v>
      </c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</row>
    <row r="14" ht="18.75" customHeight="1" spans="1:23">
      <c r="A14" s="122" t="s">
        <v>266</v>
      </c>
      <c r="B14" s="122" t="s">
        <v>267</v>
      </c>
      <c r="C14" s="22" t="s">
        <v>265</v>
      </c>
      <c r="D14" s="122" t="s">
        <v>71</v>
      </c>
      <c r="E14" s="122" t="s">
        <v>117</v>
      </c>
      <c r="F14" s="122" t="s">
        <v>118</v>
      </c>
      <c r="G14" s="122" t="s">
        <v>274</v>
      </c>
      <c r="H14" s="122" t="s">
        <v>275</v>
      </c>
      <c r="I14" s="24">
        <v>400</v>
      </c>
      <c r="J14" s="24">
        <v>400</v>
      </c>
      <c r="K14" s="24">
        <v>400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</row>
    <row r="15" ht="18.75" customHeight="1" spans="1:23">
      <c r="A15" s="122" t="s">
        <v>266</v>
      </c>
      <c r="B15" s="122" t="s">
        <v>267</v>
      </c>
      <c r="C15" s="22" t="s">
        <v>265</v>
      </c>
      <c r="D15" s="122" t="s">
        <v>71</v>
      </c>
      <c r="E15" s="122" t="s">
        <v>117</v>
      </c>
      <c r="F15" s="122" t="s">
        <v>118</v>
      </c>
      <c r="G15" s="122" t="s">
        <v>276</v>
      </c>
      <c r="H15" s="122" t="s">
        <v>277</v>
      </c>
      <c r="I15" s="24">
        <v>10000</v>
      </c>
      <c r="J15" s="24">
        <v>10000</v>
      </c>
      <c r="K15" s="24">
        <v>10000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</row>
    <row r="16" ht="18.75" customHeight="1" spans="1:23">
      <c r="A16" s="122" t="s">
        <v>266</v>
      </c>
      <c r="B16" s="122" t="s">
        <v>267</v>
      </c>
      <c r="C16" s="22" t="s">
        <v>265</v>
      </c>
      <c r="D16" s="122" t="s">
        <v>71</v>
      </c>
      <c r="E16" s="122" t="s">
        <v>117</v>
      </c>
      <c r="F16" s="122" t="s">
        <v>118</v>
      </c>
      <c r="G16" s="122"/>
      <c r="H16" s="122" t="s">
        <v>278</v>
      </c>
      <c r="I16" s="24">
        <v>2000</v>
      </c>
      <c r="J16" s="24">
        <v>2000</v>
      </c>
      <c r="K16" s="24">
        <v>2000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</row>
    <row r="17" ht="18.75" customHeight="1" spans="1:23">
      <c r="A17" s="122" t="s">
        <v>266</v>
      </c>
      <c r="B17" s="122" t="s">
        <v>267</v>
      </c>
      <c r="C17" s="22" t="s">
        <v>265</v>
      </c>
      <c r="D17" s="122" t="s">
        <v>71</v>
      </c>
      <c r="E17" s="122" t="s">
        <v>117</v>
      </c>
      <c r="F17" s="122" t="s">
        <v>118</v>
      </c>
      <c r="G17" s="122" t="s">
        <v>225</v>
      </c>
      <c r="H17" s="122" t="s">
        <v>226</v>
      </c>
      <c r="I17" s="24">
        <v>60000</v>
      </c>
      <c r="J17" s="24">
        <v>60000</v>
      </c>
      <c r="K17" s="24">
        <v>60000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</row>
    <row r="18" ht="18.75" customHeight="1" spans="1:23">
      <c r="A18" s="122" t="s">
        <v>266</v>
      </c>
      <c r="B18" s="122" t="s">
        <v>267</v>
      </c>
      <c r="C18" s="22" t="s">
        <v>265</v>
      </c>
      <c r="D18" s="122" t="s">
        <v>71</v>
      </c>
      <c r="E18" s="122" t="s">
        <v>117</v>
      </c>
      <c r="F18" s="122" t="s">
        <v>118</v>
      </c>
      <c r="G18" s="122" t="s">
        <v>279</v>
      </c>
      <c r="H18" s="122" t="s">
        <v>280</v>
      </c>
      <c r="I18" s="24">
        <v>10000</v>
      </c>
      <c r="J18" s="24">
        <v>10000</v>
      </c>
      <c r="K18" s="24">
        <v>10000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</row>
    <row r="19" ht="18.75" customHeight="1" spans="1:23">
      <c r="A19" s="122" t="s">
        <v>266</v>
      </c>
      <c r="B19" s="122" t="s">
        <v>267</v>
      </c>
      <c r="C19" s="22" t="s">
        <v>265</v>
      </c>
      <c r="D19" s="122" t="s">
        <v>71</v>
      </c>
      <c r="E19" s="122" t="s">
        <v>117</v>
      </c>
      <c r="F19" s="122" t="s">
        <v>118</v>
      </c>
      <c r="G19" s="122" t="s">
        <v>229</v>
      </c>
      <c r="H19" s="122" t="s">
        <v>230</v>
      </c>
      <c r="I19" s="24">
        <v>9000</v>
      </c>
      <c r="J19" s="24">
        <v>9000</v>
      </c>
      <c r="K19" s="24">
        <v>9000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</row>
    <row r="20" ht="18.75" customHeight="1" spans="1:23">
      <c r="A20" s="122" t="s">
        <v>266</v>
      </c>
      <c r="B20" s="122" t="s">
        <v>267</v>
      </c>
      <c r="C20" s="22" t="s">
        <v>265</v>
      </c>
      <c r="D20" s="122" t="s">
        <v>71</v>
      </c>
      <c r="E20" s="122" t="s">
        <v>117</v>
      </c>
      <c r="F20" s="122" t="s">
        <v>118</v>
      </c>
      <c r="G20" s="122" t="s">
        <v>281</v>
      </c>
      <c r="H20" s="122" t="s">
        <v>282</v>
      </c>
      <c r="I20" s="24">
        <v>200</v>
      </c>
      <c r="J20" s="24">
        <v>200</v>
      </c>
      <c r="K20" s="24">
        <v>200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</row>
    <row r="21" ht="18.75" customHeight="1" spans="1:23">
      <c r="A21" s="122" t="s">
        <v>266</v>
      </c>
      <c r="B21" s="122" t="s">
        <v>267</v>
      </c>
      <c r="C21" s="22" t="s">
        <v>265</v>
      </c>
      <c r="D21" s="122" t="s">
        <v>71</v>
      </c>
      <c r="E21" s="122" t="s">
        <v>117</v>
      </c>
      <c r="F21" s="122" t="s">
        <v>118</v>
      </c>
      <c r="G21" s="122" t="s">
        <v>283</v>
      </c>
      <c r="H21" s="122" t="s">
        <v>284</v>
      </c>
      <c r="I21" s="24">
        <v>10000</v>
      </c>
      <c r="J21" s="24">
        <v>10000</v>
      </c>
      <c r="K21" s="24">
        <v>10000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</row>
    <row r="22" ht="18.75" customHeight="1" spans="1:23">
      <c r="A22" s="36" t="s">
        <v>119</v>
      </c>
      <c r="B22" s="37"/>
      <c r="C22" s="37"/>
      <c r="D22" s="37"/>
      <c r="E22" s="37"/>
      <c r="F22" s="37"/>
      <c r="G22" s="37"/>
      <c r="H22" s="38"/>
      <c r="I22" s="24">
        <v>150000</v>
      </c>
      <c r="J22" s="24">
        <v>150000</v>
      </c>
      <c r="K22" s="24">
        <v>150000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</row>
  </sheetData>
  <mergeCells count="28">
    <mergeCell ref="A3:W3"/>
    <mergeCell ref="A4:H4"/>
    <mergeCell ref="J5:M5"/>
    <mergeCell ref="N5:P5"/>
    <mergeCell ref="R5:W5"/>
    <mergeCell ref="A22:H2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G16" sqref="G16"/>
    </sheetView>
  </sheetViews>
  <sheetFormatPr defaultColWidth="9.14285714285714" defaultRowHeight="12" customHeight="1"/>
  <cols>
    <col min="1" max="1" width="34.2857142857143" customWidth="1"/>
    <col min="2" max="2" width="48" customWidth="1"/>
    <col min="3" max="5" width="18.2857142857143" customWidth="1"/>
    <col min="6" max="6" width="12" customWidth="1"/>
    <col min="7" max="7" width="17" customWidth="1"/>
    <col min="8" max="9" width="12" customWidth="1"/>
    <col min="10" max="10" width="27.5714285714286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87" t="s">
        <v>285</v>
      </c>
    </row>
    <row r="3" ht="36.75" customHeight="1" spans="1:10">
      <c r="A3" s="6" t="str">
        <f>"2025"&amp;"年部门项目支出绩效目标表"</f>
        <v>2025年部门项目支出绩效目标表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"单位名称："&amp;"凤庆县供销合作社联合社"</f>
        <v>单位名称：凤庆县供销合作社联合社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286</v>
      </c>
      <c r="B5" s="47" t="s">
        <v>287</v>
      </c>
      <c r="C5" s="47" t="s">
        <v>288</v>
      </c>
      <c r="D5" s="47" t="s">
        <v>289</v>
      </c>
      <c r="E5" s="47" t="s">
        <v>290</v>
      </c>
      <c r="F5" s="54" t="s">
        <v>291</v>
      </c>
      <c r="G5" s="47" t="s">
        <v>292</v>
      </c>
      <c r="H5" s="54" t="s">
        <v>293</v>
      </c>
      <c r="I5" s="54" t="s">
        <v>294</v>
      </c>
      <c r="J5" s="47" t="s">
        <v>295</v>
      </c>
    </row>
    <row r="6" ht="18.75" customHeight="1" spans="1:10">
      <c r="A6" s="118">
        <v>1</v>
      </c>
      <c r="B6" s="118">
        <v>2</v>
      </c>
      <c r="C6" s="118">
        <v>3</v>
      </c>
      <c r="D6" s="118">
        <v>4</v>
      </c>
      <c r="E6" s="118">
        <v>5</v>
      </c>
      <c r="F6" s="118">
        <v>6</v>
      </c>
      <c r="G6" s="118">
        <v>7</v>
      </c>
      <c r="H6" s="118">
        <v>8</v>
      </c>
      <c r="I6" s="118">
        <v>9</v>
      </c>
      <c r="J6" s="118">
        <v>10</v>
      </c>
    </row>
    <row r="7" ht="18.75" customHeight="1" spans="1:10">
      <c r="A7" s="35" t="s">
        <v>71</v>
      </c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119" t="s">
        <v>71</v>
      </c>
      <c r="B8" s="22"/>
      <c r="C8" s="22"/>
      <c r="D8" s="22"/>
      <c r="E8" s="35"/>
      <c r="F8" s="22"/>
      <c r="G8" s="35"/>
      <c r="H8" s="22"/>
      <c r="I8" s="22"/>
      <c r="J8" s="35"/>
    </row>
    <row r="9" ht="18.75" customHeight="1" spans="1:10">
      <c r="A9" s="216" t="s">
        <v>265</v>
      </c>
      <c r="B9" s="22" t="s">
        <v>296</v>
      </c>
      <c r="C9" s="22" t="s">
        <v>297</v>
      </c>
      <c r="D9" s="22" t="s">
        <v>298</v>
      </c>
      <c r="E9" s="35" t="s">
        <v>299</v>
      </c>
      <c r="F9" s="22" t="s">
        <v>300</v>
      </c>
      <c r="G9" s="35" t="s">
        <v>162</v>
      </c>
      <c r="H9" s="22" t="s">
        <v>301</v>
      </c>
      <c r="I9" s="22" t="s">
        <v>302</v>
      </c>
      <c r="J9" s="35" t="s">
        <v>299</v>
      </c>
    </row>
    <row r="10" ht="18.75" customHeight="1" spans="1:10">
      <c r="A10" s="216" t="s">
        <v>265</v>
      </c>
      <c r="B10" s="22" t="s">
        <v>296</v>
      </c>
      <c r="C10" s="22" t="s">
        <v>297</v>
      </c>
      <c r="D10" s="22" t="s">
        <v>303</v>
      </c>
      <c r="E10" s="35" t="s">
        <v>304</v>
      </c>
      <c r="F10" s="22" t="s">
        <v>305</v>
      </c>
      <c r="G10" s="35" t="s">
        <v>306</v>
      </c>
      <c r="H10" s="22" t="s">
        <v>307</v>
      </c>
      <c r="I10" s="22" t="s">
        <v>308</v>
      </c>
      <c r="J10" s="35" t="s">
        <v>304</v>
      </c>
    </row>
    <row r="11" ht="18.75" customHeight="1" spans="1:10">
      <c r="A11" s="216" t="s">
        <v>265</v>
      </c>
      <c r="B11" s="22" t="s">
        <v>296</v>
      </c>
      <c r="C11" s="22" t="s">
        <v>297</v>
      </c>
      <c r="D11" s="22" t="s">
        <v>309</v>
      </c>
      <c r="E11" s="35" t="s">
        <v>310</v>
      </c>
      <c r="F11" s="22" t="s">
        <v>305</v>
      </c>
      <c r="G11" s="35" t="s">
        <v>306</v>
      </c>
      <c r="H11" s="22" t="s">
        <v>307</v>
      </c>
      <c r="I11" s="22" t="s">
        <v>308</v>
      </c>
      <c r="J11" s="35" t="s">
        <v>310</v>
      </c>
    </row>
    <row r="12" ht="18.75" customHeight="1" spans="1:10">
      <c r="A12" s="216" t="s">
        <v>265</v>
      </c>
      <c r="B12" s="22" t="s">
        <v>296</v>
      </c>
      <c r="C12" s="22" t="s">
        <v>297</v>
      </c>
      <c r="D12" s="22" t="s">
        <v>311</v>
      </c>
      <c r="E12" s="35" t="s">
        <v>312</v>
      </c>
      <c r="F12" s="22" t="s">
        <v>313</v>
      </c>
      <c r="G12" s="35" t="s">
        <v>314</v>
      </c>
      <c r="H12" s="22" t="s">
        <v>315</v>
      </c>
      <c r="I12" s="22" t="s">
        <v>302</v>
      </c>
      <c r="J12" s="35" t="s">
        <v>316</v>
      </c>
    </row>
    <row r="13" ht="18.75" customHeight="1" spans="1:10">
      <c r="A13" s="216" t="s">
        <v>265</v>
      </c>
      <c r="B13" s="22" t="s">
        <v>296</v>
      </c>
      <c r="C13" s="22" t="s">
        <v>317</v>
      </c>
      <c r="D13" s="22" t="s">
        <v>318</v>
      </c>
      <c r="E13" s="35" t="s">
        <v>319</v>
      </c>
      <c r="F13" s="22" t="s">
        <v>300</v>
      </c>
      <c r="G13" s="35" t="s">
        <v>320</v>
      </c>
      <c r="H13" s="22" t="s">
        <v>315</v>
      </c>
      <c r="I13" s="22" t="s">
        <v>302</v>
      </c>
      <c r="J13" s="35" t="s">
        <v>321</v>
      </c>
    </row>
    <row r="14" ht="18.75" customHeight="1" spans="1:10">
      <c r="A14" s="216" t="s">
        <v>265</v>
      </c>
      <c r="B14" s="22" t="s">
        <v>296</v>
      </c>
      <c r="C14" s="22" t="s">
        <v>317</v>
      </c>
      <c r="D14" s="22" t="s">
        <v>322</v>
      </c>
      <c r="E14" s="35" t="s">
        <v>323</v>
      </c>
      <c r="F14" s="22" t="s">
        <v>305</v>
      </c>
      <c r="G14" s="35" t="s">
        <v>306</v>
      </c>
      <c r="H14" s="22" t="s">
        <v>307</v>
      </c>
      <c r="I14" s="22" t="s">
        <v>302</v>
      </c>
      <c r="J14" s="35" t="s">
        <v>324</v>
      </c>
    </row>
    <row r="15" ht="18.75" customHeight="1" spans="1:10">
      <c r="A15" s="216" t="s">
        <v>265</v>
      </c>
      <c r="B15" s="22" t="s">
        <v>296</v>
      </c>
      <c r="C15" s="22" t="s">
        <v>317</v>
      </c>
      <c r="D15" s="22" t="s">
        <v>325</v>
      </c>
      <c r="E15" s="35" t="s">
        <v>326</v>
      </c>
      <c r="F15" s="22" t="s">
        <v>300</v>
      </c>
      <c r="G15" s="35" t="s">
        <v>327</v>
      </c>
      <c r="H15" s="22" t="s">
        <v>307</v>
      </c>
      <c r="I15" s="22" t="s">
        <v>308</v>
      </c>
      <c r="J15" s="35" t="s">
        <v>328</v>
      </c>
    </row>
    <row r="16" ht="18.75" customHeight="1" spans="1:10">
      <c r="A16" s="216" t="s">
        <v>265</v>
      </c>
      <c r="B16" s="22" t="s">
        <v>296</v>
      </c>
      <c r="C16" s="22" t="s">
        <v>317</v>
      </c>
      <c r="D16" s="22" t="s">
        <v>329</v>
      </c>
      <c r="E16" s="35" t="s">
        <v>330</v>
      </c>
      <c r="F16" s="22" t="s">
        <v>300</v>
      </c>
      <c r="G16" s="35"/>
      <c r="H16" s="22" t="s">
        <v>307</v>
      </c>
      <c r="I16" s="22" t="s">
        <v>302</v>
      </c>
      <c r="J16" s="35" t="s">
        <v>331</v>
      </c>
    </row>
    <row r="17" ht="18.75" customHeight="1" spans="1:10">
      <c r="A17" s="216" t="s">
        <v>265</v>
      </c>
      <c r="B17" s="22" t="s">
        <v>296</v>
      </c>
      <c r="C17" s="22" t="s">
        <v>332</v>
      </c>
      <c r="D17" s="22" t="s">
        <v>333</v>
      </c>
      <c r="E17" s="35" t="s">
        <v>334</v>
      </c>
      <c r="F17" s="22" t="s">
        <v>300</v>
      </c>
      <c r="G17" s="35" t="s">
        <v>327</v>
      </c>
      <c r="H17" s="22" t="s">
        <v>307</v>
      </c>
      <c r="I17" s="22" t="s">
        <v>302</v>
      </c>
      <c r="J17" s="35" t="s">
        <v>335</v>
      </c>
    </row>
  </sheetData>
  <mergeCells count="4">
    <mergeCell ref="A3:J3"/>
    <mergeCell ref="A4:H4"/>
    <mergeCell ref="A9:A17"/>
    <mergeCell ref="B9:B17"/>
  </mergeCells>
  <printOptions horizontalCentered="1"/>
  <pageMargins left="1" right="1" top="0.75" bottom="0.75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C19" sqref="C19"/>
    </sheetView>
  </sheetViews>
  <sheetFormatPr defaultColWidth="9.14285714285714" defaultRowHeight="14.25" customHeight="1" outlineLevelCol="5"/>
  <cols>
    <col min="1" max="1" width="32.1428571428571" customWidth="1"/>
    <col min="2" max="2" width="16.847619047619" customWidth="1"/>
    <col min="3" max="3" width="32.1428571428571" customWidth="1"/>
    <col min="4" max="6" width="28.5714285714286" customWidth="1"/>
  </cols>
  <sheetData>
    <row r="1" customHeight="1" spans="1:6">
      <c r="A1" s="1"/>
      <c r="B1" s="1"/>
      <c r="C1" s="1"/>
      <c r="D1" s="1"/>
      <c r="E1" s="1"/>
      <c r="F1" s="1"/>
    </row>
    <row r="2" ht="15" customHeight="1" spans="1:6">
      <c r="A2" s="101">
        <v>1</v>
      </c>
      <c r="B2" s="102">
        <v>0</v>
      </c>
      <c r="C2" s="101">
        <v>1</v>
      </c>
      <c r="D2" s="103"/>
      <c r="E2" s="103"/>
      <c r="F2" s="40" t="s">
        <v>336</v>
      </c>
    </row>
    <row r="3" ht="32.25" customHeight="1" spans="1:6">
      <c r="A3" s="104" t="str">
        <f>"2025"&amp;"年部门政府性基金预算支出预算表"</f>
        <v>2025年部门政府性基金预算支出预算表</v>
      </c>
      <c r="B3" s="105" t="s">
        <v>337</v>
      </c>
      <c r="C3" s="106"/>
      <c r="D3" s="107"/>
      <c r="E3" s="107"/>
      <c r="F3" s="107"/>
    </row>
    <row r="4" ht="18.75" customHeight="1" spans="1:6">
      <c r="A4" s="8" t="str">
        <f>"单位名称："&amp;"凤庆县供销合作社联合社"</f>
        <v>单位名称：凤庆县供销合作社联合社</v>
      </c>
      <c r="B4" s="8" t="s">
        <v>338</v>
      </c>
      <c r="C4" s="101"/>
      <c r="D4" s="103"/>
      <c r="E4" s="103"/>
      <c r="F4" s="40" t="s">
        <v>1</v>
      </c>
    </row>
    <row r="5" ht="18.75" customHeight="1" spans="1:6">
      <c r="A5" s="108" t="s">
        <v>181</v>
      </c>
      <c r="B5" s="109" t="s">
        <v>74</v>
      </c>
      <c r="C5" s="110" t="s">
        <v>75</v>
      </c>
      <c r="D5" s="14" t="s">
        <v>339</v>
      </c>
      <c r="E5" s="14"/>
      <c r="F5" s="15"/>
    </row>
    <row r="6" ht="18.75" customHeight="1" spans="1:6">
      <c r="A6" s="111"/>
      <c r="B6" s="112"/>
      <c r="C6" s="96"/>
      <c r="D6" s="95" t="s">
        <v>56</v>
      </c>
      <c r="E6" s="95" t="s">
        <v>76</v>
      </c>
      <c r="F6" s="95" t="s">
        <v>77</v>
      </c>
    </row>
    <row r="7" ht="18.75" customHeight="1" spans="1:6">
      <c r="A7" s="111">
        <v>1</v>
      </c>
      <c r="B7" s="113" t="s">
        <v>162</v>
      </c>
      <c r="C7" s="96">
        <v>3</v>
      </c>
      <c r="D7" s="95">
        <v>4</v>
      </c>
      <c r="E7" s="95">
        <v>5</v>
      </c>
      <c r="F7" s="95">
        <v>6</v>
      </c>
    </row>
    <row r="8" ht="18.75" customHeight="1" spans="1:6">
      <c r="A8" s="114"/>
      <c r="B8" s="83"/>
      <c r="C8" s="83"/>
      <c r="D8" s="24"/>
      <c r="E8" s="24"/>
      <c r="F8" s="24"/>
    </row>
    <row r="9" ht="18.75" customHeight="1" spans="1:6">
      <c r="A9" s="114"/>
      <c r="B9" s="83"/>
      <c r="C9" s="83"/>
      <c r="D9" s="24"/>
      <c r="E9" s="24"/>
      <c r="F9" s="24"/>
    </row>
    <row r="10" ht="18.75" customHeight="1" spans="1:6">
      <c r="A10" s="115" t="s">
        <v>119</v>
      </c>
      <c r="B10" s="116" t="s">
        <v>119</v>
      </c>
      <c r="C10" s="117" t="s">
        <v>119</v>
      </c>
      <c r="D10" s="24"/>
      <c r="E10" s="24"/>
      <c r="F10" s="24"/>
    </row>
    <row r="11" customHeight="1" spans="1:1">
      <c r="A11" t="s">
        <v>340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Q16"/>
  <sheetViews>
    <sheetView showZeros="0" workbookViewId="0">
      <pane ySplit="1" topLeftCell="A2" activePane="bottomLeft" state="frozen"/>
      <selection/>
      <selection pane="bottomLeft" activeCell="G16" sqref="G16"/>
    </sheetView>
  </sheetViews>
  <sheetFormatPr defaultColWidth="9.14285714285714" defaultRowHeight="14.25" customHeight="1"/>
  <cols>
    <col min="1" max="1" width="39.1428571428571" customWidth="1"/>
    <col min="2" max="2" width="21.7142857142857" customWidth="1"/>
    <col min="3" max="3" width="35.2857142857143" customWidth="1"/>
    <col min="4" max="4" width="7.71428571428571" customWidth="1"/>
    <col min="5" max="5" width="10.2857142857143" customWidth="1"/>
    <col min="6" max="17" width="16.5714285714286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5" customHeight="1" spans="1:17">
      <c r="A2" s="31"/>
      <c r="B2" s="31"/>
      <c r="C2" s="31"/>
      <c r="D2" s="31"/>
      <c r="E2" s="31"/>
      <c r="F2" s="31"/>
      <c r="G2" s="31"/>
      <c r="H2" s="31"/>
      <c r="I2" s="31"/>
      <c r="J2" s="31"/>
      <c r="O2" s="39"/>
      <c r="P2" s="39"/>
      <c r="Q2" s="40" t="s">
        <v>341</v>
      </c>
    </row>
    <row r="3" ht="35.25" customHeight="1" spans="1:17">
      <c r="A3" s="59" t="str">
        <f>"2025"&amp;"年部门政府采购预算表"</f>
        <v>2025年部门政府采购预算表</v>
      </c>
      <c r="B3" s="7"/>
      <c r="C3" s="7"/>
      <c r="D3" s="7"/>
      <c r="E3" s="7"/>
      <c r="F3" s="7"/>
      <c r="G3" s="7"/>
      <c r="H3" s="7"/>
      <c r="I3" s="7"/>
      <c r="J3" s="7"/>
      <c r="K3" s="52"/>
      <c r="L3" s="7"/>
      <c r="M3" s="7"/>
      <c r="N3" s="7"/>
      <c r="O3" s="52"/>
      <c r="P3" s="52"/>
      <c r="Q3" s="7"/>
    </row>
    <row r="4" ht="18.75" customHeight="1" spans="1:17">
      <c r="A4" s="42" t="str">
        <f>"单位名称："&amp;"凤庆县供销合作社联合社"</f>
        <v>单位名称：凤庆县供销合作社联合社</v>
      </c>
      <c r="B4" s="94"/>
      <c r="C4" s="94"/>
      <c r="D4" s="94"/>
      <c r="E4" s="94"/>
      <c r="F4" s="94"/>
      <c r="G4" s="94"/>
      <c r="H4" s="94"/>
      <c r="I4" s="94"/>
      <c r="J4" s="94"/>
      <c r="O4" s="64"/>
      <c r="P4" s="64"/>
      <c r="Q4" s="40" t="s">
        <v>168</v>
      </c>
    </row>
    <row r="5" ht="18.75" customHeight="1" spans="1:17">
      <c r="A5" s="12" t="s">
        <v>342</v>
      </c>
      <c r="B5" s="73" t="s">
        <v>343</v>
      </c>
      <c r="C5" s="73" t="s">
        <v>344</v>
      </c>
      <c r="D5" s="73" t="s">
        <v>345</v>
      </c>
      <c r="E5" s="73" t="s">
        <v>346</v>
      </c>
      <c r="F5" s="73" t="s">
        <v>347</v>
      </c>
      <c r="G5" s="45" t="s">
        <v>188</v>
      </c>
      <c r="H5" s="45"/>
      <c r="I5" s="45"/>
      <c r="J5" s="45"/>
      <c r="K5" s="75"/>
      <c r="L5" s="45"/>
      <c r="M5" s="45"/>
      <c r="N5" s="45"/>
      <c r="O5" s="65"/>
      <c r="P5" s="75"/>
      <c r="Q5" s="46"/>
    </row>
    <row r="6" ht="18.75" customHeight="1" spans="1:17">
      <c r="A6" s="17"/>
      <c r="B6" s="76"/>
      <c r="C6" s="76"/>
      <c r="D6" s="76"/>
      <c r="E6" s="76"/>
      <c r="F6" s="76"/>
      <c r="G6" s="76" t="s">
        <v>56</v>
      </c>
      <c r="H6" s="76" t="s">
        <v>59</v>
      </c>
      <c r="I6" s="76" t="s">
        <v>348</v>
      </c>
      <c r="J6" s="76" t="s">
        <v>349</v>
      </c>
      <c r="K6" s="77" t="s">
        <v>350</v>
      </c>
      <c r="L6" s="90" t="s">
        <v>79</v>
      </c>
      <c r="M6" s="90"/>
      <c r="N6" s="90"/>
      <c r="O6" s="91"/>
      <c r="P6" s="92"/>
      <c r="Q6" s="78"/>
    </row>
    <row r="7" ht="30" customHeight="1" spans="1:17">
      <c r="A7" s="19"/>
      <c r="B7" s="78"/>
      <c r="C7" s="78"/>
      <c r="D7" s="78"/>
      <c r="E7" s="78"/>
      <c r="F7" s="78"/>
      <c r="G7" s="78"/>
      <c r="H7" s="78" t="s">
        <v>58</v>
      </c>
      <c r="I7" s="78"/>
      <c r="J7" s="78"/>
      <c r="K7" s="79"/>
      <c r="L7" s="78" t="s">
        <v>58</v>
      </c>
      <c r="M7" s="78" t="s">
        <v>65</v>
      </c>
      <c r="N7" s="78" t="s">
        <v>196</v>
      </c>
      <c r="O7" s="93" t="s">
        <v>67</v>
      </c>
      <c r="P7" s="79" t="s">
        <v>68</v>
      </c>
      <c r="Q7" s="78" t="s">
        <v>69</v>
      </c>
    </row>
    <row r="8" ht="18.75" customHeight="1" spans="1:17">
      <c r="A8" s="34">
        <v>1</v>
      </c>
      <c r="B8" s="95">
        <v>2</v>
      </c>
      <c r="C8" s="95">
        <v>3</v>
      </c>
      <c r="D8" s="95">
        <v>4</v>
      </c>
      <c r="E8" s="95">
        <v>5</v>
      </c>
      <c r="F8" s="95">
        <v>6</v>
      </c>
      <c r="G8" s="96">
        <v>7</v>
      </c>
      <c r="H8" s="96">
        <v>8</v>
      </c>
      <c r="I8" s="96">
        <v>9</v>
      </c>
      <c r="J8" s="96">
        <v>10</v>
      </c>
      <c r="K8" s="96">
        <v>11</v>
      </c>
      <c r="L8" s="96">
        <v>12</v>
      </c>
      <c r="M8" s="96">
        <v>13</v>
      </c>
      <c r="N8" s="96">
        <v>14</v>
      </c>
      <c r="O8" s="96">
        <v>15</v>
      </c>
      <c r="P8" s="96">
        <v>16</v>
      </c>
      <c r="Q8" s="96">
        <v>17</v>
      </c>
    </row>
    <row r="9" ht="18.75" customHeight="1" spans="1:17">
      <c r="A9" s="81" t="s">
        <v>71</v>
      </c>
      <c r="B9" s="82"/>
      <c r="C9" s="82"/>
      <c r="D9" s="82"/>
      <c r="E9" s="97"/>
      <c r="F9" s="24">
        <v>3850</v>
      </c>
      <c r="G9" s="24">
        <v>20850</v>
      </c>
      <c r="H9" s="24">
        <v>20850</v>
      </c>
      <c r="I9" s="24"/>
      <c r="J9" s="24"/>
      <c r="K9" s="24"/>
      <c r="L9" s="24"/>
      <c r="M9" s="24"/>
      <c r="N9" s="24"/>
      <c r="O9" s="24"/>
      <c r="P9" s="24"/>
      <c r="Q9" s="24"/>
    </row>
    <row r="10" ht="18.75" customHeight="1" spans="1:17">
      <c r="A10" s="98" t="s">
        <v>71</v>
      </c>
      <c r="B10" s="82"/>
      <c r="C10" s="82"/>
      <c r="D10" s="82"/>
      <c r="E10" s="99"/>
      <c r="F10" s="24">
        <v>3850</v>
      </c>
      <c r="G10" s="24">
        <v>20850</v>
      </c>
      <c r="H10" s="24">
        <v>20850</v>
      </c>
      <c r="I10" s="24"/>
      <c r="J10" s="24"/>
      <c r="K10" s="24"/>
      <c r="L10" s="24"/>
      <c r="M10" s="24"/>
      <c r="N10" s="24"/>
      <c r="O10" s="24"/>
      <c r="P10" s="24"/>
      <c r="Q10" s="24"/>
    </row>
    <row r="11" ht="18.75" customHeight="1" spans="1:17">
      <c r="A11" s="217" t="s">
        <v>236</v>
      </c>
      <c r="B11" s="82" t="s">
        <v>351</v>
      </c>
      <c r="C11" s="82" t="s">
        <v>352</v>
      </c>
      <c r="D11" s="82" t="s">
        <v>353</v>
      </c>
      <c r="E11" s="99">
        <v>1</v>
      </c>
      <c r="F11" s="24"/>
      <c r="G11" s="24">
        <v>2000</v>
      </c>
      <c r="H11" s="24">
        <v>2000</v>
      </c>
      <c r="I11" s="24"/>
      <c r="J11" s="24"/>
      <c r="K11" s="24"/>
      <c r="L11" s="24"/>
      <c r="M11" s="24"/>
      <c r="N11" s="24"/>
      <c r="O11" s="24"/>
      <c r="P11" s="24"/>
      <c r="Q11" s="24"/>
    </row>
    <row r="12" ht="18.75" customHeight="1" spans="1:17">
      <c r="A12" s="217" t="s">
        <v>236</v>
      </c>
      <c r="B12" s="82" t="s">
        <v>354</v>
      </c>
      <c r="C12" s="82" t="s">
        <v>355</v>
      </c>
      <c r="D12" s="82" t="s">
        <v>356</v>
      </c>
      <c r="E12" s="99">
        <v>1</v>
      </c>
      <c r="F12" s="24"/>
      <c r="G12" s="24">
        <v>11000</v>
      </c>
      <c r="H12" s="24">
        <v>11000</v>
      </c>
      <c r="I12" s="24"/>
      <c r="J12" s="24"/>
      <c r="K12" s="24"/>
      <c r="L12" s="24"/>
      <c r="M12" s="24"/>
      <c r="N12" s="24"/>
      <c r="O12" s="24"/>
      <c r="P12" s="24"/>
      <c r="Q12" s="24"/>
    </row>
    <row r="13" ht="18.75" customHeight="1" spans="1:17">
      <c r="A13" s="217" t="s">
        <v>236</v>
      </c>
      <c r="B13" s="82" t="s">
        <v>357</v>
      </c>
      <c r="C13" s="82" t="s">
        <v>358</v>
      </c>
      <c r="D13" s="82" t="s">
        <v>359</v>
      </c>
      <c r="E13" s="99">
        <v>1</v>
      </c>
      <c r="F13" s="24"/>
      <c r="G13" s="24">
        <v>4000</v>
      </c>
      <c r="H13" s="24">
        <v>4000</v>
      </c>
      <c r="I13" s="24"/>
      <c r="J13" s="24"/>
      <c r="K13" s="24"/>
      <c r="L13" s="24"/>
      <c r="M13" s="24"/>
      <c r="N13" s="24"/>
      <c r="O13" s="24"/>
      <c r="P13" s="24"/>
      <c r="Q13" s="24"/>
    </row>
    <row r="14" ht="18.75" customHeight="1" spans="1:17">
      <c r="A14" s="217" t="s">
        <v>265</v>
      </c>
      <c r="B14" s="82" t="s">
        <v>360</v>
      </c>
      <c r="C14" s="82" t="s">
        <v>361</v>
      </c>
      <c r="D14" s="82" t="s">
        <v>362</v>
      </c>
      <c r="E14" s="99">
        <v>15</v>
      </c>
      <c r="F14" s="24">
        <v>2700</v>
      </c>
      <c r="G14" s="24">
        <v>2700</v>
      </c>
      <c r="H14" s="24">
        <v>2700</v>
      </c>
      <c r="I14" s="24"/>
      <c r="J14" s="24"/>
      <c r="K14" s="24"/>
      <c r="L14" s="24"/>
      <c r="M14" s="24"/>
      <c r="N14" s="24"/>
      <c r="O14" s="24"/>
      <c r="P14" s="24"/>
      <c r="Q14" s="24"/>
    </row>
    <row r="15" ht="18.75" customHeight="1" spans="1:17">
      <c r="A15" s="217" t="s">
        <v>265</v>
      </c>
      <c r="B15" s="82" t="s">
        <v>363</v>
      </c>
      <c r="C15" s="82" t="s">
        <v>363</v>
      </c>
      <c r="D15" s="82" t="s">
        <v>364</v>
      </c>
      <c r="E15" s="99">
        <v>1</v>
      </c>
      <c r="F15" s="24">
        <v>1150</v>
      </c>
      <c r="G15" s="24">
        <v>1150</v>
      </c>
      <c r="H15" s="24">
        <v>1150</v>
      </c>
      <c r="I15" s="24"/>
      <c r="J15" s="24"/>
      <c r="K15" s="24"/>
      <c r="L15" s="24"/>
      <c r="M15" s="24"/>
      <c r="N15" s="24"/>
      <c r="O15" s="24"/>
      <c r="P15" s="24"/>
      <c r="Q15" s="24"/>
    </row>
    <row r="16" ht="18.75" customHeight="1" spans="1:17">
      <c r="A16" s="84" t="s">
        <v>119</v>
      </c>
      <c r="B16" s="85"/>
      <c r="C16" s="85"/>
      <c r="D16" s="85"/>
      <c r="E16" s="97"/>
      <c r="F16" s="24">
        <v>3850</v>
      </c>
      <c r="G16" s="24"/>
      <c r="H16" s="24">
        <v>20850</v>
      </c>
      <c r="I16" s="24"/>
      <c r="J16" s="24"/>
      <c r="K16" s="24"/>
      <c r="L16" s="24"/>
      <c r="M16" s="24"/>
      <c r="N16" s="24"/>
      <c r="O16" s="24"/>
      <c r="P16" s="24"/>
      <c r="Q16" s="24"/>
    </row>
  </sheetData>
  <mergeCells count="16">
    <mergeCell ref="A3:Q3"/>
    <mergeCell ref="A4:F4"/>
    <mergeCell ref="G5:Q5"/>
    <mergeCell ref="L6:Q6"/>
    <mergeCell ref="A16:E16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2"/>
  <sheetViews>
    <sheetView showZeros="0" workbookViewId="0">
      <pane ySplit="1" topLeftCell="A2" activePane="bottomLeft" state="frozen"/>
      <selection/>
      <selection pane="bottomLeft" activeCell="A20" sqref="A20"/>
    </sheetView>
  </sheetViews>
  <sheetFormatPr defaultColWidth="9.14285714285714" defaultRowHeight="14.25" customHeight="1"/>
  <cols>
    <col min="1" max="1" width="31.4190476190476" customWidth="1"/>
    <col min="2" max="3" width="21.847619047619" customWidth="1"/>
    <col min="4" max="14" width="19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63"/>
      <c r="B2" s="63"/>
      <c r="C2" s="68"/>
      <c r="D2" s="63"/>
      <c r="E2" s="63"/>
      <c r="F2" s="63"/>
      <c r="G2" s="63"/>
      <c r="H2" s="69"/>
      <c r="I2" s="63"/>
      <c r="J2" s="63"/>
      <c r="K2" s="63"/>
      <c r="L2" s="39"/>
      <c r="M2" s="87"/>
      <c r="N2" s="88" t="s">
        <v>365</v>
      </c>
    </row>
    <row r="3" ht="34.5" customHeight="1" spans="1:14">
      <c r="A3" s="41" t="str">
        <f>"2025"&amp;"年部门政府购买服务预算表"</f>
        <v>2025年部门政府购买服务预算表</v>
      </c>
      <c r="B3" s="70"/>
      <c r="C3" s="52"/>
      <c r="D3" s="70"/>
      <c r="E3" s="70"/>
      <c r="F3" s="70"/>
      <c r="G3" s="70"/>
      <c r="H3" s="71"/>
      <c r="I3" s="70"/>
      <c r="J3" s="70"/>
      <c r="K3" s="70"/>
      <c r="L3" s="52"/>
      <c r="M3" s="71"/>
      <c r="N3" s="70"/>
    </row>
    <row r="4" ht="18.75" customHeight="1" spans="1:14">
      <c r="A4" s="60" t="str">
        <f>"单位名称："&amp;"凤庆县供销合作社联合社"</f>
        <v>单位名称：凤庆县供销合作社联合社</v>
      </c>
      <c r="B4" s="61"/>
      <c r="C4" s="72"/>
      <c r="D4" s="61"/>
      <c r="E4" s="61"/>
      <c r="F4" s="61"/>
      <c r="G4" s="61"/>
      <c r="H4" s="69"/>
      <c r="I4" s="63"/>
      <c r="J4" s="63"/>
      <c r="K4" s="63"/>
      <c r="L4" s="64"/>
      <c r="M4" s="89"/>
      <c r="N4" s="88" t="s">
        <v>168</v>
      </c>
    </row>
    <row r="5" ht="18.75" customHeight="1" spans="1:14">
      <c r="A5" s="12" t="s">
        <v>342</v>
      </c>
      <c r="B5" s="73" t="s">
        <v>366</v>
      </c>
      <c r="C5" s="74" t="s">
        <v>367</v>
      </c>
      <c r="D5" s="45" t="s">
        <v>188</v>
      </c>
      <c r="E5" s="45"/>
      <c r="F5" s="45"/>
      <c r="G5" s="45"/>
      <c r="H5" s="75"/>
      <c r="I5" s="45"/>
      <c r="J5" s="45"/>
      <c r="K5" s="45"/>
      <c r="L5" s="65"/>
      <c r="M5" s="75"/>
      <c r="N5" s="46"/>
    </row>
    <row r="6" ht="18.75" customHeight="1" spans="1:14">
      <c r="A6" s="17"/>
      <c r="B6" s="76"/>
      <c r="C6" s="77"/>
      <c r="D6" s="76" t="s">
        <v>56</v>
      </c>
      <c r="E6" s="76" t="s">
        <v>59</v>
      </c>
      <c r="F6" s="76" t="s">
        <v>348</v>
      </c>
      <c r="G6" s="76" t="s">
        <v>349</v>
      </c>
      <c r="H6" s="77" t="s">
        <v>350</v>
      </c>
      <c r="I6" s="90" t="s">
        <v>79</v>
      </c>
      <c r="J6" s="90"/>
      <c r="K6" s="90"/>
      <c r="L6" s="91"/>
      <c r="M6" s="92"/>
      <c r="N6" s="78"/>
    </row>
    <row r="7" ht="26.25" customHeight="1" spans="1:14">
      <c r="A7" s="19"/>
      <c r="B7" s="78"/>
      <c r="C7" s="79"/>
      <c r="D7" s="78"/>
      <c r="E7" s="78"/>
      <c r="F7" s="78"/>
      <c r="G7" s="78"/>
      <c r="H7" s="79"/>
      <c r="I7" s="78" t="s">
        <v>58</v>
      </c>
      <c r="J7" s="78" t="s">
        <v>65</v>
      </c>
      <c r="K7" s="78" t="s">
        <v>196</v>
      </c>
      <c r="L7" s="93" t="s">
        <v>67</v>
      </c>
      <c r="M7" s="79" t="s">
        <v>68</v>
      </c>
      <c r="N7" s="78" t="s">
        <v>69</v>
      </c>
    </row>
    <row r="8" ht="18.75" customHeight="1" spans="1:14">
      <c r="A8" s="80">
        <v>1</v>
      </c>
      <c r="B8" s="80">
        <v>2</v>
      </c>
      <c r="C8" s="80">
        <v>3</v>
      </c>
      <c r="D8" s="80">
        <v>4</v>
      </c>
      <c r="E8" s="80">
        <v>5</v>
      </c>
      <c r="F8" s="80">
        <v>6</v>
      </c>
      <c r="G8" s="80">
        <v>7</v>
      </c>
      <c r="H8" s="80">
        <v>8</v>
      </c>
      <c r="I8" s="80">
        <v>9</v>
      </c>
      <c r="J8" s="80">
        <v>10</v>
      </c>
      <c r="K8" s="80">
        <v>11</v>
      </c>
      <c r="L8" s="80">
        <v>12</v>
      </c>
      <c r="M8" s="80">
        <v>13</v>
      </c>
      <c r="N8" s="80">
        <v>14</v>
      </c>
    </row>
    <row r="9" ht="18.75" customHeight="1" spans="1:14">
      <c r="A9" s="81"/>
      <c r="B9" s="82"/>
      <c r="C9" s="8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ht="18.75" customHeight="1" spans="1:14">
      <c r="A10" s="81"/>
      <c r="B10" s="82"/>
      <c r="C10" s="83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ht="18.75" customHeight="1" spans="1:14">
      <c r="A11" s="84" t="s">
        <v>119</v>
      </c>
      <c r="B11" s="85"/>
      <c r="C11" s="86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ht="35" customHeight="1" spans="1:1">
      <c r="A12" t="s">
        <v>368</v>
      </c>
    </row>
  </sheetData>
  <mergeCells count="13">
    <mergeCell ref="A3:N3"/>
    <mergeCell ref="A4:C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rintOptions horizontalCentered="1"/>
  <pageMargins left="1" right="1" top="0.75" bottom="0.75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285714285714" defaultRowHeight="14.25" customHeight="1"/>
  <cols>
    <col min="1" max="1" width="37.7142857142857" customWidth="1"/>
    <col min="2" max="4" width="17.5714285714286" customWidth="1"/>
    <col min="5" max="9" width="15.714285714285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15" customHeight="1" spans="1:9">
      <c r="A2" s="31"/>
      <c r="B2" s="31"/>
      <c r="C2" s="31"/>
      <c r="D2" s="58"/>
      <c r="G2" s="39"/>
      <c r="H2" s="39"/>
      <c r="I2" s="39" t="s">
        <v>369</v>
      </c>
    </row>
    <row r="3" ht="27.75" customHeight="1" spans="1:9">
      <c r="A3" s="59" t="str">
        <f>"2025"&amp;"年县对下转移支付预算表"</f>
        <v>2025年县对下转移支付预算表</v>
      </c>
      <c r="B3" s="7"/>
      <c r="C3" s="7"/>
      <c r="D3" s="7"/>
      <c r="E3" s="7"/>
      <c r="F3" s="7"/>
      <c r="G3" s="52"/>
      <c r="H3" s="52"/>
      <c r="I3" s="7"/>
    </row>
    <row r="4" ht="18.75" customHeight="1" spans="1:9">
      <c r="A4" s="60" t="str">
        <f>"单位名称："&amp;"凤庆县供销合作社联合社"</f>
        <v>单位名称：凤庆县供销合作社联合社</v>
      </c>
      <c r="B4" s="61"/>
      <c r="C4" s="61"/>
      <c r="D4" s="62"/>
      <c r="E4" s="63"/>
      <c r="G4" s="64"/>
      <c r="H4" s="64"/>
      <c r="I4" s="39" t="s">
        <v>168</v>
      </c>
    </row>
    <row r="5" ht="18.75" customHeight="1" spans="1:9">
      <c r="A5" s="32" t="s">
        <v>370</v>
      </c>
      <c r="B5" s="13" t="s">
        <v>188</v>
      </c>
      <c r="C5" s="14"/>
      <c r="D5" s="14"/>
      <c r="E5" s="13" t="s">
        <v>371</v>
      </c>
      <c r="F5" s="14"/>
      <c r="G5" s="65"/>
      <c r="H5" s="65"/>
      <c r="I5" s="15"/>
    </row>
    <row r="6" ht="18.75" customHeight="1" spans="1:9">
      <c r="A6" s="34"/>
      <c r="B6" s="33" t="s">
        <v>56</v>
      </c>
      <c r="C6" s="12" t="s">
        <v>59</v>
      </c>
      <c r="D6" s="66" t="s">
        <v>372</v>
      </c>
      <c r="E6" s="67" t="s">
        <v>373</v>
      </c>
      <c r="F6" s="67" t="s">
        <v>373</v>
      </c>
      <c r="G6" s="67" t="s">
        <v>373</v>
      </c>
      <c r="H6" s="67" t="s">
        <v>373</v>
      </c>
      <c r="I6" s="67" t="s">
        <v>373</v>
      </c>
    </row>
    <row r="7" ht="18.75" customHeight="1" spans="1:9">
      <c r="A7" s="67">
        <v>1</v>
      </c>
      <c r="B7" s="67">
        <v>2</v>
      </c>
      <c r="C7" s="67">
        <v>3</v>
      </c>
      <c r="D7" s="67">
        <v>4</v>
      </c>
      <c r="E7" s="67">
        <v>5</v>
      </c>
      <c r="F7" s="67">
        <v>6</v>
      </c>
      <c r="G7" s="67">
        <v>7</v>
      </c>
      <c r="H7" s="67">
        <v>8</v>
      </c>
      <c r="I7" s="67">
        <v>9</v>
      </c>
    </row>
    <row r="8" ht="18.75" customHeight="1" spans="1:9">
      <c r="A8" s="35"/>
      <c r="B8" s="24"/>
      <c r="C8" s="24"/>
      <c r="D8" s="24"/>
      <c r="E8" s="24"/>
      <c r="F8" s="24"/>
      <c r="G8" s="24"/>
      <c r="H8" s="24"/>
      <c r="I8" s="24"/>
    </row>
    <row r="9" ht="18.75" customHeight="1" spans="1:9">
      <c r="A9" s="35"/>
      <c r="B9" s="24"/>
      <c r="C9" s="24"/>
      <c r="D9" s="24"/>
      <c r="E9" s="24"/>
      <c r="F9" s="24"/>
      <c r="G9" s="24"/>
      <c r="H9" s="24"/>
      <c r="I9" s="24"/>
    </row>
    <row r="10" ht="24" customHeight="1" spans="1:1">
      <c r="A10" t="s">
        <v>374</v>
      </c>
    </row>
  </sheetData>
  <mergeCells count="5">
    <mergeCell ref="A3:I3"/>
    <mergeCell ref="A4:E4"/>
    <mergeCell ref="B5:D5"/>
    <mergeCell ref="E5:I5"/>
    <mergeCell ref="A5:A6"/>
  </mergeCells>
  <printOptions horizontalCentered="1"/>
  <pageMargins left="1" right="1" top="0.75" bottom="0.75" header="0" footer="0"/>
  <pageSetup paperSize="9" scale="58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C36" sqref="C36"/>
    </sheetView>
  </sheetViews>
  <sheetFormatPr defaultColWidth="9.14285714285714" defaultRowHeight="12" customHeight="1"/>
  <cols>
    <col min="1" max="1" width="34.2857142857143" customWidth="1"/>
    <col min="2" max="2" width="29" customWidth="1"/>
    <col min="3" max="5" width="23.5714285714286" customWidth="1"/>
    <col min="6" max="6" width="11.2857142857143" customWidth="1"/>
    <col min="7" max="7" width="25.1428571428571" customWidth="1"/>
    <col min="8" max="8" width="15.5714285714286" customWidth="1"/>
    <col min="9" max="9" width="13.4190476190476" customWidth="1"/>
    <col min="10" max="10" width="18.847619047619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5" customHeight="1" spans="10:10">
      <c r="J2" s="39" t="s">
        <v>375</v>
      </c>
    </row>
    <row r="3" ht="36" customHeight="1" spans="1:10">
      <c r="A3" s="6" t="str">
        <f>"2025"&amp;"年县对下转移支付绩效目标表"</f>
        <v>2025年县对下转移支付绩效目标表</v>
      </c>
      <c r="B3" s="7"/>
      <c r="C3" s="7"/>
      <c r="D3" s="7"/>
      <c r="E3" s="7"/>
      <c r="F3" s="52"/>
      <c r="G3" s="7"/>
      <c r="H3" s="52"/>
      <c r="I3" s="52"/>
      <c r="J3" s="7"/>
    </row>
    <row r="4" ht="18.75" customHeight="1" spans="1:8">
      <c r="A4" s="8" t="str">
        <f>"单位名称："&amp;"凤庆县供销合作社联合社"</f>
        <v>单位名称：凤庆县供销合作社联合社</v>
      </c>
      <c r="B4" s="4"/>
      <c r="C4" s="4"/>
      <c r="D4" s="4"/>
      <c r="E4" s="4"/>
      <c r="F4" s="53"/>
      <c r="G4" s="4"/>
      <c r="H4" s="53"/>
    </row>
    <row r="5" ht="18.75" customHeight="1" spans="1:10">
      <c r="A5" s="47" t="s">
        <v>286</v>
      </c>
      <c r="B5" s="47" t="s">
        <v>287</v>
      </c>
      <c r="C5" s="47" t="s">
        <v>288</v>
      </c>
      <c r="D5" s="47" t="s">
        <v>289</v>
      </c>
      <c r="E5" s="47" t="s">
        <v>290</v>
      </c>
      <c r="F5" s="54" t="s">
        <v>291</v>
      </c>
      <c r="G5" s="47" t="s">
        <v>292</v>
      </c>
      <c r="H5" s="54" t="s">
        <v>293</v>
      </c>
      <c r="I5" s="54" t="s">
        <v>294</v>
      </c>
      <c r="J5" s="47" t="s">
        <v>295</v>
      </c>
    </row>
    <row r="6" ht="18.75" customHeight="1" spans="1:10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54">
        <v>6</v>
      </c>
      <c r="G6" s="47">
        <v>7</v>
      </c>
      <c r="H6" s="54">
        <v>8</v>
      </c>
      <c r="I6" s="54">
        <v>9</v>
      </c>
      <c r="J6" s="47">
        <v>10</v>
      </c>
    </row>
    <row r="7" ht="18.75" customHeight="1" spans="1:10">
      <c r="A7" s="22"/>
      <c r="B7" s="48"/>
      <c r="C7" s="48"/>
      <c r="D7" s="48"/>
      <c r="E7" s="55"/>
      <c r="F7" s="56"/>
      <c r="G7" s="55"/>
      <c r="H7" s="56"/>
      <c r="I7" s="56"/>
      <c r="J7" s="55"/>
    </row>
    <row r="8" ht="18.75" customHeight="1" spans="1:10">
      <c r="A8" s="22"/>
      <c r="B8" s="22"/>
      <c r="C8" s="22"/>
      <c r="D8" s="22"/>
      <c r="E8" s="22"/>
      <c r="F8" s="57"/>
      <c r="G8" s="22"/>
      <c r="H8" s="22"/>
      <c r="I8" s="22"/>
      <c r="J8" s="22"/>
    </row>
    <row r="9" ht="49" customHeight="1" spans="1:1">
      <c r="A9" t="s">
        <v>376</v>
      </c>
    </row>
  </sheetData>
  <mergeCells count="2">
    <mergeCell ref="A3:J3"/>
    <mergeCell ref="A4:H4"/>
  </mergeCells>
  <printOptions horizontalCentered="1"/>
  <pageMargins left="1" right="1" top="0.75" bottom="0.75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285714285714" defaultRowHeight="12" customHeight="1" outlineLevelCol="7"/>
  <cols>
    <col min="1" max="1" width="29" customWidth="1"/>
    <col min="2" max="2" width="18.7142857142857" customWidth="1"/>
    <col min="3" max="3" width="24.847619047619" customWidth="1"/>
    <col min="4" max="4" width="23.5714285714286" customWidth="1"/>
    <col min="5" max="5" width="17.847619047619" customWidth="1"/>
    <col min="6" max="6" width="23.5714285714286" customWidth="1"/>
    <col min="7" max="7" width="25.1428571428571" customWidth="1"/>
    <col min="8" max="8" width="18.847619047619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5" customHeight="1" spans="1:8">
      <c r="A2" s="2"/>
      <c r="B2" s="2"/>
      <c r="C2" s="2"/>
      <c r="D2" s="2"/>
      <c r="E2" s="2"/>
      <c r="F2" s="2"/>
      <c r="G2" s="2"/>
      <c r="H2" s="40" t="s">
        <v>377</v>
      </c>
    </row>
    <row r="3" ht="34.5" customHeight="1" spans="1:8">
      <c r="A3" s="41" t="str">
        <f>"2025"&amp;"年新增资产配置表"</f>
        <v>2025年新增资产配置表</v>
      </c>
      <c r="B3" s="7"/>
      <c r="C3" s="7"/>
      <c r="D3" s="7"/>
      <c r="E3" s="7"/>
      <c r="F3" s="7"/>
      <c r="G3" s="7"/>
      <c r="H3" s="7"/>
    </row>
    <row r="4" ht="18.75" customHeight="1" spans="1:8">
      <c r="A4" s="42" t="str">
        <f>"单位名称："&amp;"凤庆县供销合作社联合社"</f>
        <v>单位名称：凤庆县供销合作社联合社</v>
      </c>
      <c r="B4" s="9"/>
      <c r="C4" s="4"/>
      <c r="H4" s="43" t="s">
        <v>168</v>
      </c>
    </row>
    <row r="5" ht="18.75" customHeight="1" spans="1:8">
      <c r="A5" s="12" t="s">
        <v>181</v>
      </c>
      <c r="B5" s="12" t="s">
        <v>378</v>
      </c>
      <c r="C5" s="12" t="s">
        <v>379</v>
      </c>
      <c r="D5" s="12" t="s">
        <v>380</v>
      </c>
      <c r="E5" s="12" t="s">
        <v>381</v>
      </c>
      <c r="F5" s="44" t="s">
        <v>382</v>
      </c>
      <c r="G5" s="45"/>
      <c r="H5" s="46"/>
    </row>
    <row r="6" ht="18.75" customHeight="1" spans="1:8">
      <c r="A6" s="19"/>
      <c r="B6" s="19"/>
      <c r="C6" s="19"/>
      <c r="D6" s="19"/>
      <c r="E6" s="19"/>
      <c r="F6" s="47" t="s">
        <v>346</v>
      </c>
      <c r="G6" s="47" t="s">
        <v>383</v>
      </c>
      <c r="H6" s="47" t="s">
        <v>384</v>
      </c>
    </row>
    <row r="7" ht="18.75" customHeight="1" spans="1:8">
      <c r="A7" s="47">
        <v>1</v>
      </c>
      <c r="B7" s="47">
        <v>2</v>
      </c>
      <c r="C7" s="47">
        <v>3</v>
      </c>
      <c r="D7" s="47">
        <v>4</v>
      </c>
      <c r="E7" s="47">
        <v>5</v>
      </c>
      <c r="F7" s="47">
        <v>6</v>
      </c>
      <c r="G7" s="47">
        <v>7</v>
      </c>
      <c r="H7" s="47">
        <v>8</v>
      </c>
    </row>
    <row r="8" ht="18.75" customHeight="1" spans="1:8">
      <c r="A8" s="48"/>
      <c r="B8" s="48"/>
      <c r="C8" s="35"/>
      <c r="D8" s="35"/>
      <c r="E8" s="35"/>
      <c r="F8" s="49"/>
      <c r="G8" s="24"/>
      <c r="H8" s="24"/>
    </row>
    <row r="9" ht="18.75" customHeight="1" spans="1:8">
      <c r="A9" s="27" t="s">
        <v>56</v>
      </c>
      <c r="B9" s="50"/>
      <c r="C9" s="50"/>
      <c r="D9" s="50"/>
      <c r="E9" s="51"/>
      <c r="F9" s="49"/>
      <c r="G9" s="24"/>
      <c r="H9" s="24"/>
    </row>
    <row r="10" customHeight="1" spans="1:1">
      <c r="A10" t="s">
        <v>385</v>
      </c>
    </row>
  </sheetData>
  <mergeCells count="9">
    <mergeCell ref="A3:H3"/>
    <mergeCell ref="A4:C4"/>
    <mergeCell ref="F5:H5"/>
    <mergeCell ref="A9:E9"/>
    <mergeCell ref="A5:A6"/>
    <mergeCell ref="B5:B6"/>
    <mergeCell ref="C5:C6"/>
    <mergeCell ref="D5:D6"/>
    <mergeCell ref="E5:E6"/>
  </mergeCells>
  <pageMargins left="0.36" right="0.1" top="0.26" bottom="0.26" header="0" footer="0"/>
  <pageSetup paperSize="9" scale="81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B18" sqref="B18"/>
    </sheetView>
  </sheetViews>
  <sheetFormatPr defaultColWidth="9.14285714285714" defaultRowHeight="14.25" customHeight="1"/>
  <cols>
    <col min="1" max="1" width="13.4190476190476" customWidth="1"/>
    <col min="2" max="2" width="43.8666666666667" customWidth="1"/>
    <col min="3" max="3" width="23.847619047619" customWidth="1"/>
    <col min="4" max="4" width="11.1428571428571" customWidth="1"/>
    <col min="5" max="5" width="33.1619047619048" customWidth="1"/>
    <col min="6" max="6" width="9.84761904761905" customWidth="1"/>
    <col min="7" max="7" width="17.7142857142857" customWidth="1"/>
    <col min="8" max="11" width="15.419047619047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5" customHeight="1" spans="4:11">
      <c r="D2" s="30"/>
      <c r="E2" s="30"/>
      <c r="F2" s="30"/>
      <c r="G2" s="30"/>
      <c r="H2" s="31"/>
      <c r="I2" s="31"/>
      <c r="J2" s="31"/>
      <c r="K2" s="39" t="s">
        <v>386</v>
      </c>
    </row>
    <row r="3" ht="42.75" customHeight="1" spans="1:11">
      <c r="A3" s="6" t="str">
        <f>"2025"&amp;"年转移支付补助项目支出预算表"</f>
        <v>2025年转移支付补助项目支出预算表</v>
      </c>
      <c r="B3" s="7"/>
      <c r="C3" s="7"/>
      <c r="D3" s="7"/>
      <c r="E3" s="7"/>
      <c r="F3" s="7"/>
      <c r="G3" s="7"/>
      <c r="H3" s="7"/>
      <c r="I3" s="7"/>
      <c r="J3" s="7"/>
      <c r="K3" s="7"/>
    </row>
    <row r="4" ht="18.75" customHeight="1" spans="1:11">
      <c r="A4" s="8" t="str">
        <f>"单位名称："&amp;"凤庆县供销合作社联合社"</f>
        <v>单位名称：凤庆县供销合作社联合社</v>
      </c>
      <c r="B4" s="9"/>
      <c r="C4" s="9"/>
      <c r="D4" s="9"/>
      <c r="E4" s="9"/>
      <c r="F4" s="9"/>
      <c r="G4" s="9"/>
      <c r="H4" s="10"/>
      <c r="I4" s="10"/>
      <c r="J4" s="10"/>
      <c r="K4" s="5" t="s">
        <v>168</v>
      </c>
    </row>
    <row r="5" ht="18.75" customHeight="1" spans="1:11">
      <c r="A5" s="11" t="s">
        <v>259</v>
      </c>
      <c r="B5" s="11" t="s">
        <v>183</v>
      </c>
      <c r="C5" s="11" t="s">
        <v>260</v>
      </c>
      <c r="D5" s="12" t="s">
        <v>184</v>
      </c>
      <c r="E5" s="12" t="s">
        <v>185</v>
      </c>
      <c r="F5" s="12" t="s">
        <v>261</v>
      </c>
      <c r="G5" s="12" t="s">
        <v>262</v>
      </c>
      <c r="H5" s="32" t="s">
        <v>56</v>
      </c>
      <c r="I5" s="13" t="s">
        <v>387</v>
      </c>
      <c r="J5" s="14"/>
      <c r="K5" s="15"/>
    </row>
    <row r="6" ht="18.75" customHeight="1" spans="1:11">
      <c r="A6" s="16"/>
      <c r="B6" s="16"/>
      <c r="C6" s="16"/>
      <c r="D6" s="17"/>
      <c r="E6" s="17"/>
      <c r="F6" s="17"/>
      <c r="G6" s="17"/>
      <c r="H6" s="33"/>
      <c r="I6" s="12" t="s">
        <v>59</v>
      </c>
      <c r="J6" s="12" t="s">
        <v>60</v>
      </c>
      <c r="K6" s="12" t="s">
        <v>61</v>
      </c>
    </row>
    <row r="7" ht="18.75" customHeight="1" spans="1:11">
      <c r="A7" s="18"/>
      <c r="B7" s="18"/>
      <c r="C7" s="18"/>
      <c r="D7" s="19"/>
      <c r="E7" s="19"/>
      <c r="F7" s="19"/>
      <c r="G7" s="19"/>
      <c r="H7" s="34"/>
      <c r="I7" s="19" t="s">
        <v>58</v>
      </c>
      <c r="J7" s="19"/>
      <c r="K7" s="19"/>
    </row>
    <row r="8" ht="18.7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1">
        <v>10</v>
      </c>
      <c r="K8" s="21">
        <v>11</v>
      </c>
    </row>
    <row r="9" ht="18.75" customHeight="1" spans="1:11">
      <c r="A9" s="35"/>
      <c r="B9" s="22"/>
      <c r="C9" s="35"/>
      <c r="D9" s="35"/>
      <c r="E9" s="35"/>
      <c r="F9" s="35"/>
      <c r="G9" s="35"/>
      <c r="H9" s="24"/>
      <c r="I9" s="24"/>
      <c r="J9" s="24"/>
      <c r="K9" s="24"/>
    </row>
    <row r="10" ht="18.75" customHeight="1" spans="1:11">
      <c r="A10" s="22"/>
      <c r="B10" s="22"/>
      <c r="C10" s="22"/>
      <c r="D10" s="22"/>
      <c r="E10" s="22"/>
      <c r="F10" s="22"/>
      <c r="G10" s="22"/>
      <c r="H10" s="24"/>
      <c r="I10" s="24"/>
      <c r="J10" s="24"/>
      <c r="K10" s="24"/>
    </row>
    <row r="11" ht="18.75" customHeight="1" spans="1:11">
      <c r="A11" s="36" t="s">
        <v>119</v>
      </c>
      <c r="B11" s="37"/>
      <c r="C11" s="37"/>
      <c r="D11" s="37"/>
      <c r="E11" s="37"/>
      <c r="F11" s="37"/>
      <c r="G11" s="38"/>
      <c r="H11" s="24"/>
      <c r="I11" s="24"/>
      <c r="J11" s="24"/>
      <c r="K11" s="24"/>
    </row>
    <row r="12" ht="28" customHeight="1" spans="1:1">
      <c r="A12" t="s">
        <v>388</v>
      </c>
    </row>
  </sheetData>
  <mergeCells count="16">
    <mergeCell ref="A3:K3"/>
    <mergeCell ref="A4:G4"/>
    <mergeCell ref="I5:K5"/>
    <mergeCell ref="A11:G11"/>
    <mergeCell ref="A12:C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2"/>
  <sheetViews>
    <sheetView showZeros="0" topLeftCell="C1" workbookViewId="0">
      <pane ySplit="1" topLeftCell="A3" activePane="bottomLeft" state="frozen"/>
      <selection/>
      <selection pane="bottomLeft" activeCell="G20" sqref="G20"/>
    </sheetView>
  </sheetViews>
  <sheetFormatPr defaultColWidth="9.14285714285714" defaultRowHeight="14.25" customHeight="1" outlineLevelCol="6"/>
  <cols>
    <col min="1" max="1" width="29.4190476190476" customWidth="1"/>
    <col min="2" max="2" width="23.1428571428571" customWidth="1"/>
    <col min="3" max="3" width="31.5714285714286" customWidth="1"/>
    <col min="4" max="4" width="20.4190476190476" customWidth="1"/>
    <col min="5" max="7" width="23.847619047619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5" customHeight="1" spans="1:7">
      <c r="A2" s="2"/>
      <c r="B2" s="2"/>
      <c r="C2" s="2"/>
      <c r="D2" s="3"/>
      <c r="E2" s="4"/>
      <c r="F2" s="4"/>
      <c r="G2" s="5" t="s">
        <v>389</v>
      </c>
    </row>
    <row r="3" ht="36.75" customHeight="1" spans="1:7">
      <c r="A3" s="6" t="str">
        <f>"2025"&amp;"年部门项目中期规划预算表"</f>
        <v>2025年部门项目中期规划预算表</v>
      </c>
      <c r="B3" s="7"/>
      <c r="C3" s="7"/>
      <c r="D3" s="7"/>
      <c r="E3" s="7"/>
      <c r="F3" s="7"/>
      <c r="G3" s="7"/>
    </row>
    <row r="4" ht="18.75" customHeight="1" spans="1:7">
      <c r="A4" s="8" t="str">
        <f>"单位名称："&amp;"凤庆县供销合作社联合社"</f>
        <v>单位名称：凤庆县供销合作社联合社</v>
      </c>
      <c r="B4" s="9"/>
      <c r="C4" s="9"/>
      <c r="D4" s="9"/>
      <c r="E4" s="10"/>
      <c r="F4" s="10"/>
      <c r="G4" s="5" t="s">
        <v>168</v>
      </c>
    </row>
    <row r="5" ht="18.75" customHeight="1" spans="1:7">
      <c r="A5" s="11" t="s">
        <v>260</v>
      </c>
      <c r="B5" s="11" t="s">
        <v>259</v>
      </c>
      <c r="C5" s="11" t="s">
        <v>183</v>
      </c>
      <c r="D5" s="12" t="s">
        <v>390</v>
      </c>
      <c r="E5" s="13" t="s">
        <v>59</v>
      </c>
      <c r="F5" s="14"/>
      <c r="G5" s="15"/>
    </row>
    <row r="6" ht="18.75" customHeight="1" spans="1:7">
      <c r="A6" s="16"/>
      <c r="B6" s="16"/>
      <c r="C6" s="16"/>
      <c r="D6" s="17"/>
      <c r="E6" s="11" t="str">
        <f>"2025"&amp;"年"</f>
        <v>2025年</v>
      </c>
      <c r="F6" s="11" t="str">
        <f>"2025"+1&amp;"年"</f>
        <v>2026年</v>
      </c>
      <c r="G6" s="12" t="str">
        <f>"2025"+2&amp;"年"</f>
        <v>2027年</v>
      </c>
    </row>
    <row r="7" ht="18.75" customHeight="1" spans="1:7">
      <c r="A7" s="18"/>
      <c r="B7" s="18"/>
      <c r="C7" s="18"/>
      <c r="D7" s="19"/>
      <c r="E7" s="18" t="s">
        <v>58</v>
      </c>
      <c r="F7" s="18"/>
      <c r="G7" s="19"/>
    </row>
    <row r="8" ht="18.7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1">
        <v>7</v>
      </c>
    </row>
    <row r="9" ht="18.75" customHeight="1" spans="1:7">
      <c r="A9" s="22" t="s">
        <v>71</v>
      </c>
      <c r="B9" s="23"/>
      <c r="C9" s="23"/>
      <c r="D9" s="22"/>
      <c r="E9" s="24">
        <v>150000</v>
      </c>
      <c r="F9" s="24"/>
      <c r="G9" s="24"/>
    </row>
    <row r="10" ht="18.75" customHeight="1" spans="1:7">
      <c r="A10" s="25" t="s">
        <v>71</v>
      </c>
      <c r="B10" s="22"/>
      <c r="C10" s="22"/>
      <c r="D10" s="22"/>
      <c r="E10" s="24">
        <v>150000</v>
      </c>
      <c r="F10" s="24"/>
      <c r="G10" s="24"/>
    </row>
    <row r="11" ht="18.75" customHeight="1" spans="1:7">
      <c r="A11" s="26"/>
      <c r="B11" s="22" t="s">
        <v>391</v>
      </c>
      <c r="C11" s="22" t="s">
        <v>265</v>
      </c>
      <c r="D11" s="22" t="s">
        <v>392</v>
      </c>
      <c r="E11" s="24">
        <v>150000</v>
      </c>
      <c r="F11" s="24"/>
      <c r="G11" s="24"/>
    </row>
    <row r="12" ht="18.75" customHeight="1" spans="1:7">
      <c r="A12" s="27" t="s">
        <v>56</v>
      </c>
      <c r="B12" s="28" t="s">
        <v>393</v>
      </c>
      <c r="C12" s="28"/>
      <c r="D12" s="29"/>
      <c r="E12" s="24">
        <v>150000</v>
      </c>
      <c r="F12" s="24"/>
      <c r="G12" s="24"/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9" right="0.39" top="0.58" bottom="0.58" header="0.5" footer="0.5"/>
  <pageSetup paperSize="9" scale="5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2025-03-18T06:37:00Z</dcterms:created>
  <dcterms:modified xsi:type="dcterms:W3CDTF">2025-03-20T05:48:25Z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39369AFB954D4BF3972DBC3062A7985E_13</vt:lpwstr>
  </property>
  <property fmtid="{D5CDD505-2E9C-101B-9397-08002B2CF9AE}" pid="3" name="KSOProductBuildVer">
    <vt:lpwstr>2052-12.1.0.20305</vt:lpwstr>
  </property>
</Properties>
</file>